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ostrowska\Documents\Sesje\uchwały V kadencji\2016\XV sesja 22.09.2016 r\"/>
    </mc:Choice>
  </mc:AlternateContent>
  <bookViews>
    <workbookView xWindow="0" yWindow="0" windowWidth="18255" windowHeight="7860" tabRatio="750" activeTab="2"/>
  </bookViews>
  <sheets>
    <sheet name="zał.1 dochody zw" sheetId="12" r:id="rId1"/>
    <sheet name="Zał.2 zw.wydatk" sheetId="6" r:id="rId2"/>
    <sheet name="Zał.3 zm.wydatk " sheetId="47" r:id="rId3"/>
  </sheets>
  <definedNames>
    <definedName name="_xlnm._FilterDatabase" localSheetId="0" hidden="1">'zał.1 dochody zw'!$A$10:$G$54</definedName>
    <definedName name="_xlnm.Print_Area" localSheetId="0">'zał.1 dochody zw'!$A$1:$G$54</definedName>
    <definedName name="_xlnm.Print_Area" localSheetId="1">'Zał.2 zw.wydatk'!$A$1:$O$23</definedName>
    <definedName name="_xlnm.Print_Area" localSheetId="2">'Zał.3 zm.wydatk '!$A$1:$O$16</definedName>
    <definedName name="_xlnm.Print_Titles" localSheetId="0">'zał.1 dochody zw'!$10:$11</definedName>
    <definedName name="_xlnm.Print_Titles" localSheetId="1">'Zał.2 zw.wydatk'!$7:$11</definedName>
    <definedName name="_xlnm.Print_Titles" localSheetId="2">'Zał.3 zm.wydatk '!$7:$11</definedName>
  </definedNames>
  <calcPr calcId="152511"/>
</workbook>
</file>

<file path=xl/calcChain.xml><?xml version="1.0" encoding="utf-8"?>
<calcChain xmlns="http://schemas.openxmlformats.org/spreadsheetml/2006/main">
  <c r="I12" i="47" l="1"/>
  <c r="M12" i="47"/>
  <c r="J36" i="12"/>
  <c r="F20" i="6"/>
  <c r="H20" i="6"/>
  <c r="I20" i="6"/>
  <c r="J20" i="6"/>
  <c r="K20" i="6"/>
  <c r="L20" i="6"/>
  <c r="M20" i="6"/>
  <c r="N20" i="6"/>
  <c r="O20" i="6"/>
  <c r="G17" i="6"/>
  <c r="G15" i="6" s="1"/>
  <c r="F15" i="6"/>
  <c r="H15" i="6"/>
  <c r="I15" i="6"/>
  <c r="J15" i="6"/>
  <c r="K15" i="6"/>
  <c r="L15" i="6"/>
  <c r="M15" i="6"/>
  <c r="N15" i="6"/>
  <c r="O15" i="6"/>
  <c r="F38" i="12"/>
  <c r="G38" i="12"/>
  <c r="F13" i="47"/>
  <c r="F12" i="47" s="1"/>
  <c r="G13" i="47"/>
  <c r="G12" i="47" s="1"/>
  <c r="H13" i="47"/>
  <c r="H12" i="47" s="1"/>
  <c r="I13" i="47"/>
  <c r="J13" i="47"/>
  <c r="J12" i="47" s="1"/>
  <c r="K13" i="47"/>
  <c r="K12" i="47" s="1"/>
  <c r="L13" i="47"/>
  <c r="L12" i="47" s="1"/>
  <c r="M13" i="47"/>
  <c r="N13" i="47"/>
  <c r="N12" i="47" s="1"/>
  <c r="O13" i="47"/>
  <c r="O12" i="47" s="1"/>
  <c r="F44" i="12"/>
  <c r="G21" i="6" s="1"/>
  <c r="E21" i="6" s="1"/>
  <c r="D21" i="6" s="1"/>
  <c r="D20" i="6" s="1"/>
  <c r="G44" i="12"/>
  <c r="G43" i="12" s="1"/>
  <c r="E46" i="12"/>
  <c r="E45" i="12"/>
  <c r="G23" i="6"/>
  <c r="E23" i="6" s="1"/>
  <c r="H22" i="6"/>
  <c r="I22" i="6"/>
  <c r="J22" i="6"/>
  <c r="K22" i="6"/>
  <c r="L22" i="6"/>
  <c r="M22" i="6"/>
  <c r="N22" i="6"/>
  <c r="O22" i="6"/>
  <c r="F22" i="6"/>
  <c r="F51" i="12"/>
  <c r="F50" i="12" s="1"/>
  <c r="G51" i="12"/>
  <c r="G50" i="12" s="1"/>
  <c r="E53" i="12"/>
  <c r="E54" i="12"/>
  <c r="E52" i="12"/>
  <c r="H18" i="6"/>
  <c r="I18" i="6"/>
  <c r="J18" i="6"/>
  <c r="K18" i="6"/>
  <c r="L18" i="6"/>
  <c r="M18" i="6"/>
  <c r="N18" i="6"/>
  <c r="O18" i="6"/>
  <c r="F18" i="6"/>
  <c r="G19" i="6"/>
  <c r="E19" i="6" s="1"/>
  <c r="E18" i="6" s="1"/>
  <c r="F41" i="12"/>
  <c r="F40" i="12" s="1"/>
  <c r="G41" i="12"/>
  <c r="G40" i="12" s="1"/>
  <c r="E42" i="12"/>
  <c r="E41" i="12" s="1"/>
  <c r="E40" i="12" s="1"/>
  <c r="E16" i="6"/>
  <c r="D16" i="6" s="1"/>
  <c r="F36" i="12"/>
  <c r="G36" i="12"/>
  <c r="F34" i="12"/>
  <c r="G34" i="12"/>
  <c r="E35" i="12"/>
  <c r="E34" i="12" s="1"/>
  <c r="E14" i="6"/>
  <c r="E13" i="6" s="1"/>
  <c r="E14" i="47"/>
  <c r="D14" i="47" s="1"/>
  <c r="D13" i="47" s="1"/>
  <c r="G15" i="47"/>
  <c r="H15" i="47"/>
  <c r="I15" i="47"/>
  <c r="J15" i="47"/>
  <c r="K15" i="47"/>
  <c r="L15" i="47"/>
  <c r="M15" i="47"/>
  <c r="N15" i="47"/>
  <c r="O15" i="47"/>
  <c r="F15" i="47"/>
  <c r="E16" i="47"/>
  <c r="E15" i="47" s="1"/>
  <c r="F48" i="12"/>
  <c r="F47" i="12" s="1"/>
  <c r="G48" i="12"/>
  <c r="G47" i="12" s="1"/>
  <c r="E49" i="12"/>
  <c r="E48" i="12" s="1"/>
  <c r="E47" i="12" s="1"/>
  <c r="E39" i="12"/>
  <c r="E38" i="12" s="1"/>
  <c r="E37" i="12"/>
  <c r="E36" i="12" s="1"/>
  <c r="F31" i="12"/>
  <c r="F30" i="12" s="1"/>
  <c r="G31" i="12"/>
  <c r="G30" i="12" s="1"/>
  <c r="E32" i="12"/>
  <c r="E31" i="12" s="1"/>
  <c r="E30" i="12" s="1"/>
  <c r="F28" i="12"/>
  <c r="F27" i="12" s="1"/>
  <c r="G28" i="12"/>
  <c r="G27" i="12" s="1"/>
  <c r="E29" i="12"/>
  <c r="E28" i="12" s="1"/>
  <c r="E27" i="12" s="1"/>
  <c r="F24" i="12"/>
  <c r="F23" i="12" s="1"/>
  <c r="G24" i="12"/>
  <c r="G23" i="12" s="1"/>
  <c r="E26" i="12"/>
  <c r="E25" i="12"/>
  <c r="F15" i="12"/>
  <c r="F14" i="12" s="1"/>
  <c r="G15" i="12"/>
  <c r="G14" i="12" s="1"/>
  <c r="E20" i="12"/>
  <c r="E21" i="12"/>
  <c r="E22" i="12"/>
  <c r="F18" i="12"/>
  <c r="F17" i="12" s="1"/>
  <c r="G18" i="12"/>
  <c r="G17" i="12" s="1"/>
  <c r="E19" i="12"/>
  <c r="E16" i="12"/>
  <c r="E15" i="12" s="1"/>
  <c r="E14" i="12" s="1"/>
  <c r="O12" i="6" l="1"/>
  <c r="K12" i="6"/>
  <c r="J12" i="6"/>
  <c r="E18" i="12"/>
  <c r="E13" i="47"/>
  <c r="E12" i="47" s="1"/>
  <c r="L12" i="6"/>
  <c r="H12" i="6"/>
  <c r="N12" i="6"/>
  <c r="F43" i="12"/>
  <c r="M12" i="6"/>
  <c r="I12" i="6"/>
  <c r="G20" i="6"/>
  <c r="E20" i="6"/>
  <c r="F12" i="6"/>
  <c r="F33" i="12"/>
  <c r="F13" i="12" s="1"/>
  <c r="G33" i="12"/>
  <c r="G13" i="12" s="1"/>
  <c r="E33" i="12"/>
  <c r="E17" i="6"/>
  <c r="D17" i="6" s="1"/>
  <c r="D15" i="6" s="1"/>
  <c r="E51" i="12"/>
  <c r="E50" i="12" s="1"/>
  <c r="E44" i="12"/>
  <c r="E43" i="12" s="1"/>
  <c r="G18" i="6"/>
  <c r="D23" i="6"/>
  <c r="D22" i="6" s="1"/>
  <c r="E22" i="6"/>
  <c r="G22" i="6"/>
  <c r="D19" i="6"/>
  <c r="D18" i="6" s="1"/>
  <c r="D14" i="6"/>
  <c r="D13" i="6" s="1"/>
  <c r="D16" i="47"/>
  <c r="D15" i="47" s="1"/>
  <c r="D12" i="47" s="1"/>
  <c r="E17" i="12"/>
  <c r="E24" i="12"/>
  <c r="E23" i="12" s="1"/>
  <c r="E13" i="12" l="1"/>
  <c r="G12" i="6"/>
  <c r="D12" i="6"/>
  <c r="E15" i="6"/>
  <c r="I13" i="12" l="1"/>
  <c r="F32" i="6"/>
  <c r="H13" i="12"/>
  <c r="E12" i="6"/>
</calcChain>
</file>

<file path=xl/sharedStrings.xml><?xml version="1.0" encoding="utf-8"?>
<sst xmlns="http://schemas.openxmlformats.org/spreadsheetml/2006/main" count="183" uniqueCount="91">
  <si>
    <t>Dział</t>
  </si>
  <si>
    <t>Rozdział</t>
  </si>
  <si>
    <t>Wyszczególnienie</t>
  </si>
  <si>
    <t>OGÓŁEM</t>
  </si>
  <si>
    <t>Załącznik Nr 1</t>
  </si>
  <si>
    <t>Rady Powiatu w Goleniowie</t>
  </si>
  <si>
    <t>z tego:</t>
  </si>
  <si>
    <t>Wydatki majątkowe</t>
  </si>
  <si>
    <t>Zwiększenie dochodów               (w złotych)</t>
  </si>
  <si>
    <t>Wydatki bieżące</t>
  </si>
  <si>
    <t>Wydatki na obsługę długu</t>
  </si>
  <si>
    <t>Wydatki
z tytułu poręczeń
i gwarancji</t>
  </si>
  <si>
    <t>Dochody
bieżące</t>
  </si>
  <si>
    <t>Dochody
majątkowe</t>
  </si>
  <si>
    <t>§</t>
  </si>
  <si>
    <t>Załącznik Nr 2</t>
  </si>
  <si>
    <t>Nazwa</t>
  </si>
  <si>
    <t>Wydatki jednostek budżetowych</t>
  </si>
  <si>
    <t>Dotacje na zadania bieżące</t>
  </si>
  <si>
    <t>Świadczenia na rzecz osób fizycznych</t>
  </si>
  <si>
    <t>Wydatki na programy finansowane z udziałem środków pochodzących z budżetu Unii Europejskiej oraz niepodlegających zwrotowi środków z pomocy udzielanej przez państwa członkowskie Europejskiego Porozumienia o Wolnym Handlu (EFTA) oraz inych środków pochodzą</t>
  </si>
  <si>
    <t>Wynagrodzenia i składki od nich naliczane</t>
  </si>
  <si>
    <t>Wydatki związane z realizacją zadań statutowych</t>
  </si>
  <si>
    <t xml:space="preserve">Plan
</t>
  </si>
  <si>
    <t>Inwestycje i zakupy inwestycyjne</t>
  </si>
  <si>
    <t>w tym:</t>
  </si>
  <si>
    <t>na programy finansowane z udziałem środków, o których mowa w art. 5 ust. 1 pkt 2 i 3</t>
  </si>
  <si>
    <t>ZWIĘKSZENIE PLANOWANYCH KWOT WYDATKÓW BUDŻETU POWIATU GOLENIOWSKIEGO   NA 2016 ROK</t>
  </si>
  <si>
    <t>ZWIĘKSZENIE PLANOWANYCH KWOT DOCHODÓW W BUDŻECIE POWIATU GOLENIOWSKIEGO NA 2016 R.</t>
  </si>
  <si>
    <t>801</t>
  </si>
  <si>
    <t>Oświata i wychowanie</t>
  </si>
  <si>
    <t>Szkoły zawodowe</t>
  </si>
  <si>
    <t>Wpływy z otrzymanych spadków, zapisów i darowizn w postaci pieniężnej</t>
  </si>
  <si>
    <t>0960</t>
  </si>
  <si>
    <t>80130</t>
  </si>
  <si>
    <t>80102</t>
  </si>
  <si>
    <t xml:space="preserve">Różne rozliczenia </t>
  </si>
  <si>
    <t>ZMNIEJSZENIE PLANOWANYCH KWOT WYDATKÓW BUDŻETU POWIATU GOLENIOWSKIEGO   NA 2016 ROK</t>
  </si>
  <si>
    <t xml:space="preserve">  </t>
  </si>
  <si>
    <t>Pozostałe zadania w zakresie polityki społecznej</t>
  </si>
  <si>
    <t>0830</t>
  </si>
  <si>
    <t>Wpływy z usług</t>
  </si>
  <si>
    <t>Oświata i wychowanie</t>
  </si>
  <si>
    <t>Edukacyjna opieka wychowawcza</t>
  </si>
  <si>
    <t>Wpływy z różnych dochodów</t>
  </si>
  <si>
    <t>0970</t>
  </si>
  <si>
    <t>Załącznik Nr 3</t>
  </si>
  <si>
    <t xml:space="preserve"> </t>
  </si>
  <si>
    <t>0870</t>
  </si>
  <si>
    <t>0920</t>
  </si>
  <si>
    <t>0460</t>
  </si>
  <si>
    <t>0690</t>
  </si>
  <si>
    <t>80120</t>
  </si>
  <si>
    <t>80195</t>
  </si>
  <si>
    <t>75075</t>
  </si>
  <si>
    <t>80111</t>
  </si>
  <si>
    <t>85205</t>
  </si>
  <si>
    <t>2120</t>
  </si>
  <si>
    <t>92601</t>
  </si>
  <si>
    <t>85395</t>
  </si>
  <si>
    <t>2007</t>
  </si>
  <si>
    <t>2009</t>
  </si>
  <si>
    <t>Transport i łączność</t>
  </si>
  <si>
    <t>Gospodarka mieszkaniowa</t>
  </si>
  <si>
    <t>Administracja publiczna</t>
  </si>
  <si>
    <t>Dochody od osób prawnych, od osób fizycznych i od innych jednostek, nieposiadających osobowości prawnej oraz wydatki związane z ich poborem</t>
  </si>
  <si>
    <t>Pomoc społeczna</t>
  </si>
  <si>
    <t>Kultura fizyczna</t>
  </si>
  <si>
    <t>Drogi publiczne powiatowe</t>
  </si>
  <si>
    <t>Gospodarka gruntami i nieruchomościami</t>
  </si>
  <si>
    <t>Pozostała działalność</t>
  </si>
  <si>
    <t>Starostwa powiatowe</t>
  </si>
  <si>
    <t>Wpływy z innych opłat stanowiących dochody jednostek samorządu terytorialnego na podstawie ustaw</t>
  </si>
  <si>
    <t>Różne rozliczenia finansowe</t>
  </si>
  <si>
    <t>Szkoły podstawowe specjalne</t>
  </si>
  <si>
    <t>Licea ogólnokształcące</t>
  </si>
  <si>
    <t>Zadania w zakresie przeciwdziałania przemocy w rodzinie</t>
  </si>
  <si>
    <t>Ośrodki rewalidacyjno-wychowawcze</t>
  </si>
  <si>
    <t>Obiekty sportowe</t>
  </si>
  <si>
    <t>Promocja jednostek samorządu terytorialnego</t>
  </si>
  <si>
    <t>Gimnazja specjalne</t>
  </si>
  <si>
    <t>Wpływy z różnych opłat</t>
  </si>
  <si>
    <t>Wpływy z opłaty eksploatacyjnej</t>
  </si>
  <si>
    <t>Wpływy ze sprzedaży składników majątkowych</t>
  </si>
  <si>
    <t>Wpływy z pozostałych odsetek</t>
  </si>
  <si>
    <t>Dotacje celowe w ramach programów finansowanych z udziałem środków europejskich oraz środków, o których mowa w art. 5 ust. 1 pkt 3 oraz ust. 3 pkt 5 i 6 ustawy, lub płatności w ramach budżetu środków europejskich, z wyłączeniem dochodów klasyfikowanych w paragrafie 205</t>
  </si>
  <si>
    <t>Dotacje celowe otrzymane z budżetu państwa na zadania bieżące realizowane przez powiat na podstawie porozumień z organami administracji rządowej</t>
  </si>
  <si>
    <t>Dochody jednostek samorządu terytorialnego związane z realizacją zadań z zakresu administracji rządowej oraz innych zadań zleconych ustawami</t>
  </si>
  <si>
    <t>Wpływy ze zwrotów dotacji oraz płatności, w tym wykorzystanych niezgodnie z przeznaczeniem lub wykorzystanych z naruszeniem procedur, o których mowa w art. 184 ustawy, pobranych nienależnie lub w nadmiernej wysokości</t>
  </si>
  <si>
    <t>do Uchwały Nr XV/154/16</t>
  </si>
  <si>
    <t>z dnia 22 września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</si>
</sst>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43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91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" applyNumberFormat="0" applyAlignment="0" applyProtection="0"/>
    <xf numFmtId="0" fontId="23" fillId="21" borderId="2" applyNumberFormat="0" applyAlignment="0" applyProtection="0"/>
    <xf numFmtId="0" fontId="4" fillId="7" borderId="1" applyNumberFormat="0" applyAlignment="0" applyProtection="0"/>
    <xf numFmtId="0" fontId="5" fillId="20" borderId="3" applyNumberFormat="0" applyAlignment="0" applyProtection="0"/>
    <xf numFmtId="0" fontId="6" fillId="4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" applyNumberFormat="0" applyAlignment="0" applyProtection="0"/>
    <xf numFmtId="0" fontId="7" fillId="0" borderId="7" applyNumberFormat="0" applyFill="0" applyAlignment="0" applyProtection="0"/>
    <xf numFmtId="0" fontId="8" fillId="21" borderId="2" applyNumberFormat="0" applyAlignment="0" applyProtection="0"/>
    <xf numFmtId="0" fontId="30" fillId="0" borderId="7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12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23" borderId="8" applyNumberFormat="0" applyFont="0" applyAlignment="0" applyProtection="0"/>
    <xf numFmtId="0" fontId="13" fillId="20" borderId="1" applyNumberFormat="0" applyAlignment="0" applyProtection="0"/>
    <xf numFmtId="0" fontId="32" fillId="20" borderId="3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85">
    <xf numFmtId="0" fontId="0" fillId="0" borderId="0" xfId="0"/>
    <xf numFmtId="0" fontId="35" fillId="0" borderId="0" xfId="0" applyFont="1"/>
    <xf numFmtId="4" fontId="36" fillId="25" borderId="10" xfId="0" applyNumberFormat="1" applyFont="1" applyFill="1" applyBorder="1" applyAlignment="1"/>
    <xf numFmtId="0" fontId="36" fillId="0" borderId="19" xfId="0" applyFont="1" applyFill="1" applyBorder="1" applyAlignment="1"/>
    <xf numFmtId="0" fontId="39" fillId="0" borderId="0" xfId="0" applyFont="1"/>
    <xf numFmtId="0" fontId="39" fillId="0" borderId="0" xfId="0" applyFont="1" applyAlignment="1">
      <alignment horizontal="center" vertical="top"/>
    </xf>
    <xf numFmtId="3" fontId="39" fillId="0" borderId="0" xfId="0" applyNumberFormat="1" applyFont="1"/>
    <xf numFmtId="2" fontId="39" fillId="0" borderId="0" xfId="0" applyNumberFormat="1" applyFont="1"/>
    <xf numFmtId="4" fontId="39" fillId="0" borderId="0" xfId="0" applyNumberFormat="1" applyFont="1"/>
    <xf numFmtId="0" fontId="36" fillId="24" borderId="10" xfId="0" applyFont="1" applyFill="1" applyBorder="1" applyAlignment="1">
      <alignment horizontal="center" vertical="top"/>
    </xf>
    <xf numFmtId="49" fontId="36" fillId="24" borderId="10" xfId="0" applyNumberFormat="1" applyFont="1" applyFill="1" applyBorder="1" applyAlignment="1">
      <alignment horizontal="center" vertical="top"/>
    </xf>
    <xf numFmtId="49" fontId="36" fillId="24" borderId="10" xfId="0" applyNumberFormat="1" applyFont="1" applyFill="1" applyBorder="1" applyAlignment="1">
      <alignment horizontal="left" vertical="top" wrapText="1"/>
    </xf>
    <xf numFmtId="4" fontId="36" fillId="24" borderId="10" xfId="0" applyNumberFormat="1" applyFont="1" applyFill="1" applyBorder="1" applyAlignment="1"/>
    <xf numFmtId="0" fontId="40" fillId="0" borderId="0" xfId="0" applyFont="1"/>
    <xf numFmtId="0" fontId="41" fillId="0" borderId="10" xfId="0" applyFont="1" applyFill="1" applyBorder="1" applyAlignment="1">
      <alignment horizontal="center" vertical="top"/>
    </xf>
    <xf numFmtId="49" fontId="39" fillId="0" borderId="10" xfId="0" applyNumberFormat="1" applyFont="1" applyFill="1" applyBorder="1" applyAlignment="1">
      <alignment horizontal="center" vertical="top"/>
    </xf>
    <xf numFmtId="0" fontId="39" fillId="0" borderId="11" xfId="0" applyFont="1" applyFill="1" applyBorder="1" applyAlignment="1">
      <alignment wrapText="1"/>
    </xf>
    <xf numFmtId="4" fontId="39" fillId="0" borderId="10" xfId="78" applyNumberFormat="1" applyFont="1" applyFill="1" applyBorder="1" applyAlignment="1">
      <alignment wrapText="1"/>
    </xf>
    <xf numFmtId="49" fontId="39" fillId="0" borderId="13" xfId="78" applyNumberFormat="1" applyFont="1" applyFill="1" applyBorder="1" applyAlignment="1">
      <alignment horizontal="center" vertical="justify"/>
    </xf>
    <xf numFmtId="0" fontId="39" fillId="0" borderId="13" xfId="78" applyFont="1" applyFill="1" applyBorder="1" applyAlignment="1">
      <alignment horizontal="left" vertical="top" wrapText="1"/>
    </xf>
    <xf numFmtId="0" fontId="39" fillId="0" borderId="12" xfId="0" applyFont="1" applyFill="1" applyBorder="1" applyAlignment="1">
      <alignment wrapText="1"/>
    </xf>
    <xf numFmtId="49" fontId="36" fillId="24" borderId="10" xfId="0" applyNumberFormat="1" applyFont="1" applyFill="1" applyBorder="1" applyAlignment="1">
      <alignment horizontal="left" vertical="top"/>
    </xf>
    <xf numFmtId="49" fontId="36" fillId="24" borderId="15" xfId="0" applyNumberFormat="1" applyFont="1" applyFill="1" applyBorder="1" applyAlignment="1">
      <alignment horizontal="center" vertical="top"/>
    </xf>
    <xf numFmtId="49" fontId="39" fillId="0" borderId="17" xfId="0" applyNumberFormat="1" applyFont="1" applyFill="1" applyBorder="1" applyAlignment="1">
      <alignment horizontal="center" vertical="top"/>
    </xf>
    <xf numFmtId="49" fontId="39" fillId="0" borderId="19" xfId="0" applyNumberFormat="1" applyFont="1" applyFill="1" applyBorder="1" applyAlignment="1">
      <alignment horizontal="center" vertical="top"/>
    </xf>
    <xf numFmtId="4" fontId="39" fillId="0" borderId="19" xfId="78" applyNumberFormat="1" applyFont="1" applyFill="1" applyBorder="1" applyAlignment="1">
      <alignment wrapText="1"/>
    </xf>
    <xf numFmtId="0" fontId="39" fillId="0" borderId="10" xfId="0" applyFont="1" applyBorder="1" applyAlignment="1">
      <alignment horizontal="center" vertical="top"/>
    </xf>
    <xf numFmtId="0" fontId="39" fillId="0" borderId="25" xfId="0" applyFont="1" applyFill="1" applyBorder="1" applyAlignment="1">
      <alignment wrapText="1"/>
    </xf>
    <xf numFmtId="0" fontId="39" fillId="0" borderId="10" xfId="0" applyFont="1" applyFill="1" applyBorder="1" applyAlignment="1">
      <alignment wrapText="1"/>
    </xf>
    <xf numFmtId="0" fontId="40" fillId="0" borderId="10" xfId="0" applyFont="1" applyBorder="1"/>
    <xf numFmtId="0" fontId="39" fillId="0" borderId="10" xfId="0" applyNumberFormat="1" applyFont="1" applyFill="1" applyBorder="1" applyAlignment="1">
      <alignment wrapText="1"/>
    </xf>
    <xf numFmtId="0" fontId="40" fillId="0" borderId="10" xfId="0" applyFont="1" applyBorder="1" applyAlignment="1">
      <alignment wrapText="1"/>
    </xf>
    <xf numFmtId="3" fontId="36" fillId="25" borderId="10" xfId="0" applyNumberFormat="1" applyFont="1" applyFill="1" applyBorder="1"/>
    <xf numFmtId="3" fontId="39" fillId="0" borderId="0" xfId="0" applyNumberFormat="1" applyFont="1" applyAlignment="1">
      <alignment horizontal="left"/>
    </xf>
    <xf numFmtId="0" fontId="41" fillId="0" borderId="0" xfId="0" applyFont="1"/>
    <xf numFmtId="3" fontId="36" fillId="25" borderId="10" xfId="0" applyNumberFormat="1" applyFont="1" applyFill="1" applyBorder="1" applyAlignment="1">
      <alignment horizontal="center" vertical="center"/>
    </xf>
    <xf numFmtId="1" fontId="39" fillId="25" borderId="10" xfId="0" applyNumberFormat="1" applyFont="1" applyFill="1" applyBorder="1" applyAlignment="1">
      <alignment horizontal="center" vertical="center"/>
    </xf>
    <xf numFmtId="4" fontId="36" fillId="25" borderId="10" xfId="0" applyNumberFormat="1" applyFont="1" applyFill="1" applyBorder="1"/>
    <xf numFmtId="3" fontId="39" fillId="24" borderId="10" xfId="0" applyNumberFormat="1" applyFont="1" applyFill="1" applyBorder="1" applyAlignment="1">
      <alignment horizontal="center" vertical="top"/>
    </xf>
    <xf numFmtId="1" fontId="41" fillId="24" borderId="10" xfId="0" applyNumberFormat="1" applyFont="1" applyFill="1" applyBorder="1" applyAlignment="1">
      <alignment horizontal="center" vertical="top"/>
    </xf>
    <xf numFmtId="4" fontId="36" fillId="24" borderId="10" xfId="0" applyNumberFormat="1" applyFont="1" applyFill="1" applyBorder="1"/>
    <xf numFmtId="49" fontId="36" fillId="0" borderId="14" xfId="0" applyNumberFormat="1" applyFont="1" applyFill="1" applyBorder="1" applyAlignment="1">
      <alignment horizontal="center"/>
    </xf>
    <xf numFmtId="49" fontId="39" fillId="0" borderId="13" xfId="0" applyNumberFormat="1" applyFont="1" applyFill="1" applyBorder="1" applyAlignment="1">
      <alignment horizontal="center" vertical="top"/>
    </xf>
    <xf numFmtId="4" fontId="39" fillId="0" borderId="10" xfId="0" applyNumberFormat="1" applyFont="1" applyBorder="1"/>
    <xf numFmtId="49" fontId="36" fillId="0" borderId="22" xfId="0" applyNumberFormat="1" applyFont="1" applyFill="1" applyBorder="1" applyAlignment="1"/>
    <xf numFmtId="1" fontId="41" fillId="24" borderId="15" xfId="0" applyNumberFormat="1" applyFont="1" applyFill="1" applyBorder="1" applyAlignment="1">
      <alignment horizontal="center" vertical="top"/>
    </xf>
    <xf numFmtId="49" fontId="36" fillId="0" borderId="10" xfId="0" applyNumberFormat="1" applyFont="1" applyFill="1" applyBorder="1" applyAlignment="1">
      <alignment vertical="top"/>
    </xf>
    <xf numFmtId="49" fontId="39" fillId="0" borderId="16" xfId="0" applyNumberFormat="1" applyFont="1" applyFill="1" applyBorder="1" applyAlignment="1">
      <alignment horizontal="center" vertical="top"/>
    </xf>
    <xf numFmtId="3" fontId="42" fillId="0" borderId="0" xfId="0" applyNumberFormat="1" applyFont="1"/>
    <xf numFmtId="3" fontId="39" fillId="0" borderId="0" xfId="0" applyNumberFormat="1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3" fontId="36" fillId="24" borderId="10" xfId="0" applyNumberFormat="1" applyFont="1" applyFill="1" applyBorder="1" applyAlignment="1">
      <alignment horizontal="center" vertical="top"/>
    </xf>
    <xf numFmtId="49" fontId="36" fillId="0" borderId="10" xfId="0" applyNumberFormat="1" applyFont="1" applyFill="1" applyBorder="1" applyAlignment="1">
      <alignment horizontal="center"/>
    </xf>
    <xf numFmtId="0" fontId="37" fillId="0" borderId="10" xfId="0" applyFont="1" applyFill="1" applyBorder="1" applyAlignment="1">
      <alignment vertical="center" wrapText="1"/>
    </xf>
    <xf numFmtId="0" fontId="38" fillId="0" borderId="10" xfId="0" applyFont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top"/>
    </xf>
    <xf numFmtId="0" fontId="36" fillId="0" borderId="10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center" vertical="center" wrapTex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0" fontId="36" fillId="0" borderId="24" xfId="0" applyFont="1" applyFill="1" applyBorder="1" applyAlignment="1">
      <alignment horizontal="center"/>
    </xf>
    <xf numFmtId="0" fontId="36" fillId="0" borderId="18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 wrapText="1"/>
    </xf>
    <xf numFmtId="0" fontId="39" fillId="0" borderId="26" xfId="0" applyFont="1" applyBorder="1"/>
    <xf numFmtId="0" fontId="39" fillId="0" borderId="0" xfId="0" applyFont="1" applyBorder="1" applyAlignment="1">
      <alignment horizontal="center" vertical="top"/>
    </xf>
    <xf numFmtId="0" fontId="40" fillId="0" borderId="0" xfId="0" applyFont="1" applyBorder="1"/>
    <xf numFmtId="0" fontId="40" fillId="0" borderId="0" xfId="0" applyFont="1" applyBorder="1" applyAlignment="1">
      <alignment wrapText="1"/>
    </xf>
    <xf numFmtId="49" fontId="39" fillId="0" borderId="11" xfId="0" applyNumberFormat="1" applyFont="1" applyFill="1" applyBorder="1" applyAlignment="1">
      <alignment horizontal="center" vertical="top"/>
    </xf>
    <xf numFmtId="0" fontId="36" fillId="0" borderId="10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/>
    </xf>
    <xf numFmtId="0" fontId="36" fillId="0" borderId="20" xfId="0" applyFont="1" applyFill="1" applyBorder="1" applyAlignment="1">
      <alignment horizontal="center"/>
    </xf>
    <xf numFmtId="0" fontId="36" fillId="0" borderId="21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 shrinkToFi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0" fontId="36" fillId="25" borderId="10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 vertical="top"/>
    </xf>
    <xf numFmtId="0" fontId="36" fillId="0" borderId="20" xfId="0" applyFont="1" applyFill="1" applyBorder="1" applyAlignment="1">
      <alignment horizontal="center" vertical="top"/>
    </xf>
    <xf numFmtId="0" fontId="36" fillId="0" borderId="21" xfId="0" applyFont="1" applyFill="1" applyBorder="1" applyAlignment="1">
      <alignment horizontal="center" vertical="top"/>
    </xf>
    <xf numFmtId="0" fontId="36" fillId="0" borderId="22" xfId="0" applyFont="1" applyFill="1" applyBorder="1" applyAlignment="1">
      <alignment horizontal="center"/>
    </xf>
    <xf numFmtId="0" fontId="36" fillId="0" borderId="23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 wrapText="1"/>
    </xf>
    <xf numFmtId="3" fontId="36" fillId="0" borderId="0" xfId="0" applyNumberFormat="1" applyFont="1" applyAlignment="1">
      <alignment horizontal="center" vertical="center" wrapText="1" shrinkToFit="1"/>
    </xf>
    <xf numFmtId="3" fontId="39" fillId="0" borderId="0" xfId="0" applyNumberFormat="1" applyFont="1" applyAlignment="1">
      <alignment horizontal="left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Dziesiętn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" xfId="63" builtinId="24" customBuiltin="1"/>
    <cellStyle name="Komórka zaznaczona" xfId="64" builtinId="23" customBuiltin="1"/>
    <cellStyle name="Linked Cell" xfId="65"/>
    <cellStyle name="Nagłówek 1" xfId="66" builtinId="16" customBuiltin="1"/>
    <cellStyle name="Nagłówek 2" xfId="67" builtinId="17" customBuiltin="1"/>
    <cellStyle name="Nagłówek 3" xfId="68" builtinId="18" customBuiltin="1"/>
    <cellStyle name="Nagłówek 4" xfId="69" builtinId="19" customBuiltin="1"/>
    <cellStyle name="Neutral" xfId="70"/>
    <cellStyle name="Neutralny" xfId="71" builtinId="28" customBuiltin="1"/>
    <cellStyle name="Normalny" xfId="0" builtinId="0"/>
    <cellStyle name="Normalny 2" xfId="72"/>
    <cellStyle name="Normalny 2 2" xfId="73"/>
    <cellStyle name="Normalny 2 3" xfId="74"/>
    <cellStyle name="Normalny 2 4" xfId="75"/>
    <cellStyle name="Normalny 3" xfId="76"/>
    <cellStyle name="Normalny 4" xfId="77"/>
    <cellStyle name="Normalny_Prognoza dochodów na zadania zlecone i powierzone p.M" xfId="78"/>
    <cellStyle name="Note" xfId="79"/>
    <cellStyle name="Obliczenia" xfId="80" builtinId="22" customBuiltin="1"/>
    <cellStyle name="Output" xfId="81"/>
    <cellStyle name="Suma" xfId="82" builtinId="25" customBuiltin="1"/>
    <cellStyle name="Tekst objaśnienia" xfId="83" builtinId="53" customBuiltin="1"/>
    <cellStyle name="Tekst ostrzeżenia" xfId="84" builtinId="11" customBuiltin="1"/>
    <cellStyle name="Title" xfId="85"/>
    <cellStyle name="Total" xfId="86"/>
    <cellStyle name="Tytuł" xfId="87" builtinId="15" customBuiltin="1"/>
    <cellStyle name="Uwaga" xfId="88" builtinId="10" customBuiltin="1"/>
    <cellStyle name="Warning Text" xfId="89"/>
    <cellStyle name="Zły" xfId="90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M65"/>
  <sheetViews>
    <sheetView zoomScaleSheetLayoutView="100" workbookViewId="0">
      <selection activeCell="F3" sqref="F3"/>
    </sheetView>
  </sheetViews>
  <sheetFormatPr defaultRowHeight="15.75"/>
  <cols>
    <col min="1" max="1" width="5.7109375" style="4" customWidth="1"/>
    <col min="2" max="2" width="7.7109375" style="4" bestFit="1" customWidth="1"/>
    <col min="3" max="3" width="6.42578125" style="5" customWidth="1"/>
    <col min="4" max="4" width="45.85546875" style="4" customWidth="1"/>
    <col min="5" max="5" width="15.28515625" style="6" customWidth="1"/>
    <col min="6" max="6" width="12.7109375" style="4" bestFit="1" customWidth="1"/>
    <col min="7" max="7" width="12.5703125" style="4" customWidth="1"/>
    <col min="8" max="8" width="9.28515625" style="4" bestFit="1" customWidth="1"/>
    <col min="9" max="9" width="12.28515625" style="4" bestFit="1" customWidth="1"/>
    <col min="10" max="10" width="11.7109375" style="4" bestFit="1" customWidth="1"/>
    <col min="11" max="11" width="9.140625" style="4"/>
    <col min="12" max="12" width="9.5703125" style="4" bestFit="1" customWidth="1"/>
    <col min="13" max="13" width="13.5703125" style="4" customWidth="1"/>
    <col min="14" max="16384" width="9.140625" style="4"/>
  </cols>
  <sheetData>
    <row r="1" spans="1:13">
      <c r="E1" s="6" t="s">
        <v>4</v>
      </c>
    </row>
    <row r="2" spans="1:13">
      <c r="E2" s="6" t="s">
        <v>89</v>
      </c>
    </row>
    <row r="3" spans="1:13">
      <c r="E3" s="6" t="s">
        <v>5</v>
      </c>
    </row>
    <row r="4" spans="1:13">
      <c r="E4" s="6" t="s">
        <v>90</v>
      </c>
    </row>
    <row r="5" spans="1:13">
      <c r="E5" s="4"/>
      <c r="L5" s="7"/>
    </row>
    <row r="6" spans="1:13" ht="12.75" customHeight="1">
      <c r="A6" s="73" t="s">
        <v>28</v>
      </c>
      <c r="B6" s="73"/>
      <c r="C6" s="73"/>
      <c r="D6" s="73"/>
      <c r="E6" s="73"/>
      <c r="F6" s="73"/>
      <c r="G6" s="73"/>
    </row>
    <row r="7" spans="1:13" ht="12.75" customHeight="1">
      <c r="A7" s="73"/>
      <c r="B7" s="73"/>
      <c r="C7" s="73"/>
      <c r="D7" s="73"/>
      <c r="E7" s="73"/>
      <c r="F7" s="73"/>
      <c r="G7" s="73"/>
    </row>
    <row r="8" spans="1:13" ht="12.75" customHeight="1">
      <c r="A8" s="73"/>
      <c r="B8" s="73"/>
      <c r="C8" s="73"/>
      <c r="D8" s="73"/>
      <c r="E8" s="73"/>
      <c r="F8" s="73"/>
      <c r="G8" s="73"/>
    </row>
    <row r="9" spans="1:13" ht="12.75" customHeight="1">
      <c r="A9" s="73"/>
      <c r="B9" s="73"/>
      <c r="C9" s="73"/>
      <c r="D9" s="73"/>
      <c r="E9" s="73"/>
      <c r="F9" s="73"/>
      <c r="G9" s="73"/>
    </row>
    <row r="10" spans="1:13">
      <c r="A10" s="75" t="s">
        <v>0</v>
      </c>
      <c r="B10" s="75" t="s">
        <v>1</v>
      </c>
      <c r="C10" s="75" t="s">
        <v>14</v>
      </c>
      <c r="D10" s="75" t="s">
        <v>2</v>
      </c>
      <c r="E10" s="74" t="s">
        <v>8</v>
      </c>
      <c r="F10" s="72" t="s">
        <v>6</v>
      </c>
      <c r="G10" s="72"/>
    </row>
    <row r="11" spans="1:13" ht="31.5">
      <c r="A11" s="75"/>
      <c r="B11" s="75"/>
      <c r="C11" s="75"/>
      <c r="D11" s="75"/>
      <c r="E11" s="74"/>
      <c r="F11" s="57" t="s">
        <v>12</v>
      </c>
      <c r="G11" s="57" t="s">
        <v>13</v>
      </c>
    </row>
    <row r="12" spans="1:13">
      <c r="A12" s="59">
        <v>1</v>
      </c>
      <c r="B12" s="59">
        <v>2</v>
      </c>
      <c r="C12" s="59">
        <v>3</v>
      </c>
      <c r="D12" s="59">
        <v>4</v>
      </c>
      <c r="E12" s="58">
        <v>5</v>
      </c>
      <c r="F12" s="57">
        <v>6</v>
      </c>
      <c r="G12" s="57">
        <v>7</v>
      </c>
    </row>
    <row r="13" spans="1:13">
      <c r="A13" s="76" t="s">
        <v>3</v>
      </c>
      <c r="B13" s="76"/>
      <c r="C13" s="76"/>
      <c r="D13" s="76"/>
      <c r="E13" s="2">
        <f>E14+E17+E23+E27+E30+E33+E40+E43+E47+E50</f>
        <v>265333</v>
      </c>
      <c r="F13" s="2">
        <f>F14+F17+F23+F27+F30+F33+F40+F43+F47+F50</f>
        <v>253988</v>
      </c>
      <c r="G13" s="2">
        <f>G14+G17+G23+G27+G30+G33+G40+G43+G47+G50</f>
        <v>11345</v>
      </c>
      <c r="H13" s="6">
        <f>'Zał.2 zw.wydatk'!D12-'Zał.3 zm.wydatk '!D12</f>
        <v>265333</v>
      </c>
      <c r="I13" s="8">
        <f>'Zał.2 zw.wydatk'!D12-'Zał.3 zm.wydatk '!D12</f>
        <v>265333</v>
      </c>
      <c r="J13" s="6"/>
      <c r="K13" s="6"/>
    </row>
    <row r="14" spans="1:13">
      <c r="A14" s="9">
        <v>600</v>
      </c>
      <c r="B14" s="10"/>
      <c r="C14" s="10"/>
      <c r="D14" s="11" t="s">
        <v>62</v>
      </c>
      <c r="E14" s="12">
        <f>E15</f>
        <v>2386</v>
      </c>
      <c r="F14" s="12">
        <f t="shared" ref="F14:G14" si="0">F15</f>
        <v>0</v>
      </c>
      <c r="G14" s="12">
        <f t="shared" si="0"/>
        <v>2386</v>
      </c>
      <c r="I14" s="13"/>
    </row>
    <row r="15" spans="1:13">
      <c r="A15" s="3"/>
      <c r="B15" s="14">
        <v>60014</v>
      </c>
      <c r="C15" s="15"/>
      <c r="D15" s="16" t="s">
        <v>68</v>
      </c>
      <c r="E15" s="17">
        <f>E16</f>
        <v>2386</v>
      </c>
      <c r="F15" s="17">
        <f t="shared" ref="F15:G15" si="1">F16</f>
        <v>0</v>
      </c>
      <c r="G15" s="17">
        <f t="shared" si="1"/>
        <v>2386</v>
      </c>
      <c r="H15" s="6"/>
      <c r="I15" s="6"/>
    </row>
    <row r="16" spans="1:13">
      <c r="A16" s="63"/>
      <c r="B16" s="56"/>
      <c r="C16" s="18" t="s">
        <v>48</v>
      </c>
      <c r="D16" s="19" t="s">
        <v>83</v>
      </c>
      <c r="E16" s="17">
        <f>F16+G16</f>
        <v>2386</v>
      </c>
      <c r="F16" s="17">
        <v>0</v>
      </c>
      <c r="G16" s="17">
        <v>2386</v>
      </c>
      <c r="H16" s="6"/>
      <c r="I16" s="6"/>
      <c r="J16" s="6"/>
      <c r="K16" s="6"/>
      <c r="L16" s="7"/>
      <c r="M16" s="8"/>
    </row>
    <row r="17" spans="1:13">
      <c r="A17" s="9">
        <v>700</v>
      </c>
      <c r="B17" s="10" t="s">
        <v>47</v>
      </c>
      <c r="C17" s="10" t="s">
        <v>47</v>
      </c>
      <c r="D17" s="11" t="s">
        <v>63</v>
      </c>
      <c r="E17" s="12">
        <f>E18+E21</f>
        <v>82574</v>
      </c>
      <c r="F17" s="12">
        <f t="shared" ref="F17:G17" si="2">F18+F21</f>
        <v>82574</v>
      </c>
      <c r="G17" s="12">
        <f t="shared" si="2"/>
        <v>0</v>
      </c>
      <c r="I17" s="13"/>
    </row>
    <row r="18" spans="1:13">
      <c r="A18" s="69" t="s">
        <v>47</v>
      </c>
      <c r="B18" s="14">
        <v>70005</v>
      </c>
      <c r="C18" s="15" t="s">
        <v>47</v>
      </c>
      <c r="D18" s="16" t="s">
        <v>69</v>
      </c>
      <c r="E18" s="17">
        <f>E19+E20</f>
        <v>60106</v>
      </c>
      <c r="F18" s="17">
        <f t="shared" ref="F18:G18" si="3">F19+F20</f>
        <v>60106</v>
      </c>
      <c r="G18" s="17">
        <f t="shared" si="3"/>
        <v>0</v>
      </c>
      <c r="H18" s="6"/>
      <c r="I18" s="6"/>
      <c r="J18" s="8"/>
    </row>
    <row r="19" spans="1:13">
      <c r="A19" s="70"/>
      <c r="B19" s="56" t="s">
        <v>47</v>
      </c>
      <c r="C19" s="18" t="s">
        <v>45</v>
      </c>
      <c r="D19" s="19" t="s">
        <v>44</v>
      </c>
      <c r="E19" s="17">
        <f>F19+G19</f>
        <v>32130</v>
      </c>
      <c r="F19" s="17">
        <v>32130</v>
      </c>
      <c r="G19" s="17">
        <v>0</v>
      </c>
      <c r="H19" s="6"/>
      <c r="I19" s="6"/>
      <c r="J19" s="6"/>
      <c r="K19" s="6"/>
      <c r="L19" s="7"/>
      <c r="M19" s="8"/>
    </row>
    <row r="20" spans="1:13" ht="47.25">
      <c r="A20" s="70"/>
      <c r="B20" s="56" t="s">
        <v>47</v>
      </c>
      <c r="C20" s="18">
        <v>2360</v>
      </c>
      <c r="D20" s="19" t="s">
        <v>87</v>
      </c>
      <c r="E20" s="17">
        <f t="shared" ref="E20:E22" si="4">F20+G20</f>
        <v>27976</v>
      </c>
      <c r="F20" s="17">
        <v>27976</v>
      </c>
      <c r="G20" s="17">
        <v>0</v>
      </c>
      <c r="H20" s="6"/>
      <c r="I20" s="6"/>
      <c r="J20" s="6"/>
      <c r="K20" s="6"/>
      <c r="L20" s="7"/>
      <c r="M20" s="8"/>
    </row>
    <row r="21" spans="1:13">
      <c r="A21" s="70"/>
      <c r="B21" s="14">
        <v>70095</v>
      </c>
      <c r="C21" s="15" t="s">
        <v>47</v>
      </c>
      <c r="D21" s="16" t="s">
        <v>70</v>
      </c>
      <c r="E21" s="17">
        <f t="shared" si="4"/>
        <v>22468</v>
      </c>
      <c r="F21" s="17">
        <v>22468</v>
      </c>
      <c r="G21" s="17">
        <v>0</v>
      </c>
      <c r="H21" s="6"/>
      <c r="I21" s="6"/>
    </row>
    <row r="22" spans="1:13">
      <c r="A22" s="71"/>
      <c r="B22" s="56" t="s">
        <v>47</v>
      </c>
      <c r="C22" s="18" t="s">
        <v>45</v>
      </c>
      <c r="D22" s="20" t="s">
        <v>44</v>
      </c>
      <c r="E22" s="17">
        <f t="shared" si="4"/>
        <v>22468</v>
      </c>
      <c r="F22" s="17">
        <v>22468</v>
      </c>
      <c r="G22" s="17">
        <v>0</v>
      </c>
      <c r="H22" s="6"/>
      <c r="I22" s="6"/>
      <c r="J22" s="6"/>
      <c r="K22" s="6"/>
      <c r="L22" s="7"/>
      <c r="M22" s="8"/>
    </row>
    <row r="23" spans="1:13">
      <c r="A23" s="9">
        <v>750</v>
      </c>
      <c r="B23" s="10" t="s">
        <v>47</v>
      </c>
      <c r="C23" s="10" t="s">
        <v>47</v>
      </c>
      <c r="D23" s="11" t="s">
        <v>64</v>
      </c>
      <c r="E23" s="12">
        <f>E24</f>
        <v>26346</v>
      </c>
      <c r="F23" s="12">
        <f t="shared" ref="F23:G23" si="5">F24</f>
        <v>21887</v>
      </c>
      <c r="G23" s="12">
        <f t="shared" si="5"/>
        <v>4459</v>
      </c>
      <c r="I23" s="13"/>
    </row>
    <row r="24" spans="1:13">
      <c r="A24" s="69" t="s">
        <v>47</v>
      </c>
      <c r="B24" s="14">
        <v>75020</v>
      </c>
      <c r="C24" s="15" t="s">
        <v>47</v>
      </c>
      <c r="D24" s="16" t="s">
        <v>71</v>
      </c>
      <c r="E24" s="17">
        <f>E25+E26</f>
        <v>26346</v>
      </c>
      <c r="F24" s="17">
        <f t="shared" ref="F24:G24" si="6">F25+F26</f>
        <v>21887</v>
      </c>
      <c r="G24" s="17">
        <f t="shared" si="6"/>
        <v>4459</v>
      </c>
      <c r="H24" s="6"/>
      <c r="I24" s="6"/>
    </row>
    <row r="25" spans="1:13">
      <c r="A25" s="70"/>
      <c r="B25" s="80" t="s">
        <v>47</v>
      </c>
      <c r="C25" s="18" t="s">
        <v>51</v>
      </c>
      <c r="D25" s="19" t="s">
        <v>81</v>
      </c>
      <c r="E25" s="17">
        <f>F25+G25</f>
        <v>21887</v>
      </c>
      <c r="F25" s="17">
        <v>21887</v>
      </c>
      <c r="G25" s="17">
        <v>0</v>
      </c>
      <c r="H25" s="6"/>
      <c r="I25" s="6"/>
      <c r="J25" s="6"/>
      <c r="K25" s="6"/>
      <c r="L25" s="7"/>
      <c r="M25" s="8"/>
    </row>
    <row r="26" spans="1:13">
      <c r="A26" s="71"/>
      <c r="B26" s="81"/>
      <c r="C26" s="18" t="s">
        <v>48</v>
      </c>
      <c r="D26" s="19" t="s">
        <v>83</v>
      </c>
      <c r="E26" s="17">
        <f>F26+G26</f>
        <v>4459</v>
      </c>
      <c r="F26" s="17">
        <v>0</v>
      </c>
      <c r="G26" s="17">
        <v>4459</v>
      </c>
      <c r="H26" s="6"/>
      <c r="I26" s="6"/>
      <c r="J26" s="6"/>
      <c r="K26" s="6"/>
      <c r="L26" s="7"/>
      <c r="M26" s="8"/>
    </row>
    <row r="27" spans="1:13" ht="63">
      <c r="A27" s="9">
        <v>756</v>
      </c>
      <c r="B27" s="10" t="s">
        <v>47</v>
      </c>
      <c r="C27" s="10" t="s">
        <v>47</v>
      </c>
      <c r="D27" s="11" t="s">
        <v>65</v>
      </c>
      <c r="E27" s="12">
        <f>E28</f>
        <v>15459</v>
      </c>
      <c r="F27" s="12">
        <f t="shared" ref="F27:G27" si="7">F28</f>
        <v>15459</v>
      </c>
      <c r="G27" s="12">
        <f t="shared" si="7"/>
        <v>0</v>
      </c>
      <c r="I27" s="13"/>
    </row>
    <row r="28" spans="1:13" ht="47.25">
      <c r="A28" s="69" t="s">
        <v>47</v>
      </c>
      <c r="B28" s="14">
        <v>75618</v>
      </c>
      <c r="C28" s="15" t="s">
        <v>47</v>
      </c>
      <c r="D28" s="16" t="s">
        <v>72</v>
      </c>
      <c r="E28" s="17">
        <f>E29</f>
        <v>15459</v>
      </c>
      <c r="F28" s="17">
        <f t="shared" ref="F28:G28" si="8">F29</f>
        <v>15459</v>
      </c>
      <c r="G28" s="17">
        <f t="shared" si="8"/>
        <v>0</v>
      </c>
      <c r="H28" s="6"/>
      <c r="I28" s="13"/>
    </row>
    <row r="29" spans="1:13">
      <c r="A29" s="71" t="s">
        <v>47</v>
      </c>
      <c r="B29" s="56" t="s">
        <v>47</v>
      </c>
      <c r="C29" s="18" t="s">
        <v>50</v>
      </c>
      <c r="D29" s="19" t="s">
        <v>82</v>
      </c>
      <c r="E29" s="17">
        <f>F29+G29</f>
        <v>15459</v>
      </c>
      <c r="F29" s="17">
        <v>15459</v>
      </c>
      <c r="G29" s="17">
        <v>0</v>
      </c>
      <c r="H29" s="6"/>
      <c r="I29" s="6"/>
      <c r="J29" s="6"/>
      <c r="K29" s="6"/>
      <c r="L29" s="7"/>
      <c r="M29" s="8"/>
    </row>
    <row r="30" spans="1:13">
      <c r="A30" s="9">
        <v>758</v>
      </c>
      <c r="B30" s="10" t="s">
        <v>47</v>
      </c>
      <c r="C30" s="10" t="s">
        <v>47</v>
      </c>
      <c r="D30" s="21" t="s">
        <v>36</v>
      </c>
      <c r="E30" s="12">
        <f>E31</f>
        <v>2787</v>
      </c>
      <c r="F30" s="12">
        <f t="shared" ref="F30:G30" si="9">F31</f>
        <v>2787</v>
      </c>
      <c r="G30" s="12">
        <f t="shared" si="9"/>
        <v>0</v>
      </c>
      <c r="I30" s="6"/>
    </row>
    <row r="31" spans="1:13">
      <c r="A31" s="69" t="s">
        <v>47</v>
      </c>
      <c r="B31" s="14">
        <v>75814</v>
      </c>
      <c r="C31" s="15" t="s">
        <v>47</v>
      </c>
      <c r="D31" s="16" t="s">
        <v>73</v>
      </c>
      <c r="E31" s="17">
        <f>E32</f>
        <v>2787</v>
      </c>
      <c r="F31" s="17">
        <f t="shared" ref="F31:G31" si="10">F32</f>
        <v>2787</v>
      </c>
      <c r="G31" s="17">
        <f t="shared" si="10"/>
        <v>0</v>
      </c>
      <c r="H31" s="6"/>
      <c r="I31" s="6"/>
    </row>
    <row r="32" spans="1:13">
      <c r="A32" s="71" t="s">
        <v>47</v>
      </c>
      <c r="B32" s="56" t="s">
        <v>47</v>
      </c>
      <c r="C32" s="18" t="s">
        <v>49</v>
      </c>
      <c r="D32" s="19" t="s">
        <v>84</v>
      </c>
      <c r="E32" s="17">
        <f>F32+G32</f>
        <v>2787</v>
      </c>
      <c r="F32" s="17">
        <v>2787</v>
      </c>
      <c r="G32" s="17">
        <v>0</v>
      </c>
      <c r="H32" s="6"/>
      <c r="I32" s="6"/>
      <c r="J32" s="6"/>
      <c r="K32" s="6"/>
      <c r="L32" s="7"/>
      <c r="M32" s="8"/>
    </row>
    <row r="33" spans="1:13">
      <c r="A33" s="9">
        <v>801</v>
      </c>
      <c r="B33" s="22"/>
      <c r="C33" s="10"/>
      <c r="D33" s="21" t="s">
        <v>30</v>
      </c>
      <c r="E33" s="12">
        <f>E34+E36+E38</f>
        <v>12119</v>
      </c>
      <c r="F33" s="12">
        <f t="shared" ref="F33:G33" si="11">F34+F36+F38</f>
        <v>7619</v>
      </c>
      <c r="G33" s="12">
        <f t="shared" si="11"/>
        <v>4500</v>
      </c>
      <c r="I33" s="6"/>
      <c r="J33" s="8"/>
      <c r="M33" s="8"/>
    </row>
    <row r="34" spans="1:13">
      <c r="A34" s="77"/>
      <c r="B34" s="23" t="s">
        <v>35</v>
      </c>
      <c r="C34" s="64"/>
      <c r="D34" s="16" t="s">
        <v>74</v>
      </c>
      <c r="E34" s="17">
        <f>E35</f>
        <v>4500</v>
      </c>
      <c r="F34" s="17">
        <f t="shared" ref="F34:G34" si="12">F35</f>
        <v>0</v>
      </c>
      <c r="G34" s="17">
        <f t="shared" si="12"/>
        <v>4500</v>
      </c>
      <c r="H34" s="6"/>
      <c r="I34" s="6"/>
      <c r="M34" s="8"/>
    </row>
    <row r="35" spans="1:13">
      <c r="A35" s="78"/>
      <c r="B35" s="61"/>
      <c r="C35" s="15" t="s">
        <v>48</v>
      </c>
      <c r="D35" s="19" t="s">
        <v>83</v>
      </c>
      <c r="E35" s="17">
        <f>F35+G35</f>
        <v>4500</v>
      </c>
      <c r="F35" s="17">
        <v>0</v>
      </c>
      <c r="G35" s="17">
        <v>4500</v>
      </c>
      <c r="H35" s="6"/>
      <c r="I35" s="6"/>
      <c r="J35" s="6"/>
      <c r="K35" s="6"/>
      <c r="L35" s="7"/>
      <c r="M35" s="8"/>
    </row>
    <row r="36" spans="1:13">
      <c r="A36" s="78"/>
      <c r="B36" s="23" t="s">
        <v>52</v>
      </c>
      <c r="C36" s="64"/>
      <c r="D36" s="16" t="s">
        <v>75</v>
      </c>
      <c r="E36" s="17">
        <f>E37</f>
        <v>2611</v>
      </c>
      <c r="F36" s="17">
        <f t="shared" ref="F36:G36" si="13">F37</f>
        <v>2611</v>
      </c>
      <c r="G36" s="17">
        <f t="shared" si="13"/>
        <v>0</v>
      </c>
      <c r="H36" s="6"/>
      <c r="I36" s="6"/>
      <c r="J36" s="8">
        <f>F37+F39+F49</f>
        <v>12386</v>
      </c>
      <c r="M36" s="8"/>
    </row>
    <row r="37" spans="1:13" ht="78.75">
      <c r="A37" s="78"/>
      <c r="B37" s="61"/>
      <c r="C37" s="15">
        <v>2910</v>
      </c>
      <c r="D37" s="20" t="s">
        <v>88</v>
      </c>
      <c r="E37" s="17">
        <f>F37+G37</f>
        <v>2611</v>
      </c>
      <c r="F37" s="17">
        <v>2611</v>
      </c>
      <c r="G37" s="17">
        <v>0</v>
      </c>
      <c r="H37" s="6"/>
      <c r="I37" s="6"/>
      <c r="J37" s="6"/>
      <c r="K37" s="6"/>
      <c r="L37" s="7"/>
      <c r="M37" s="8"/>
    </row>
    <row r="38" spans="1:13">
      <c r="A38" s="78"/>
      <c r="B38" s="23" t="s">
        <v>34</v>
      </c>
      <c r="C38" s="64"/>
      <c r="D38" s="16" t="s">
        <v>31</v>
      </c>
      <c r="E38" s="17">
        <f>E39</f>
        <v>5008</v>
      </c>
      <c r="F38" s="17">
        <f t="shared" ref="F38:G38" si="14">F39</f>
        <v>5008</v>
      </c>
      <c r="G38" s="17">
        <f t="shared" si="14"/>
        <v>0</v>
      </c>
      <c r="H38" s="6"/>
      <c r="I38" s="6"/>
      <c r="M38" s="8"/>
    </row>
    <row r="39" spans="1:13" ht="78.75">
      <c r="A39" s="79"/>
      <c r="B39" s="61"/>
      <c r="C39" s="15">
        <v>2910</v>
      </c>
      <c r="D39" s="20" t="s">
        <v>88</v>
      </c>
      <c r="E39" s="17">
        <f>F39+G39</f>
        <v>5008</v>
      </c>
      <c r="F39" s="17">
        <v>5008</v>
      </c>
      <c r="G39" s="17">
        <v>0</v>
      </c>
      <c r="H39" s="6"/>
      <c r="I39" s="6"/>
      <c r="J39" s="6"/>
      <c r="K39" s="6"/>
      <c r="L39" s="7"/>
      <c r="M39" s="8"/>
    </row>
    <row r="40" spans="1:13">
      <c r="A40" s="9">
        <v>852</v>
      </c>
      <c r="B40" s="22"/>
      <c r="C40" s="10"/>
      <c r="D40" s="21" t="s">
        <v>66</v>
      </c>
      <c r="E40" s="12">
        <f>E41</f>
        <v>28000</v>
      </c>
      <c r="F40" s="12">
        <f t="shared" ref="F40:G40" si="15">F41</f>
        <v>28000</v>
      </c>
      <c r="G40" s="12">
        <f t="shared" si="15"/>
        <v>0</v>
      </c>
      <c r="I40" s="6"/>
      <c r="J40" s="8"/>
      <c r="M40" s="8"/>
    </row>
    <row r="41" spans="1:13" ht="31.5">
      <c r="A41" s="68"/>
      <c r="B41" s="23" t="s">
        <v>56</v>
      </c>
      <c r="C41" s="64"/>
      <c r="D41" s="16" t="s">
        <v>76</v>
      </c>
      <c r="E41" s="17">
        <f>E42</f>
        <v>28000</v>
      </c>
      <c r="F41" s="17">
        <f t="shared" ref="F41:G41" si="16">F42</f>
        <v>28000</v>
      </c>
      <c r="G41" s="17">
        <f t="shared" si="16"/>
        <v>0</v>
      </c>
      <c r="H41" s="6"/>
      <c r="I41" s="6"/>
      <c r="M41" s="8"/>
    </row>
    <row r="42" spans="1:13" ht="63">
      <c r="A42" s="69"/>
      <c r="B42" s="60"/>
      <c r="C42" s="24" t="s">
        <v>57</v>
      </c>
      <c r="D42" s="27" t="s">
        <v>86</v>
      </c>
      <c r="E42" s="25">
        <f>F42+G42</f>
        <v>28000</v>
      </c>
      <c r="F42" s="25">
        <v>28000</v>
      </c>
      <c r="G42" s="25">
        <v>0</v>
      </c>
      <c r="H42" s="6"/>
      <c r="I42" s="6"/>
      <c r="J42" s="6"/>
      <c r="K42" s="6"/>
      <c r="L42" s="7"/>
      <c r="M42" s="8"/>
    </row>
    <row r="43" spans="1:13">
      <c r="A43" s="9">
        <v>853</v>
      </c>
      <c r="B43" s="10"/>
      <c r="C43" s="10"/>
      <c r="D43" s="21" t="s">
        <v>39</v>
      </c>
      <c r="E43" s="12">
        <f>E44</f>
        <v>67295</v>
      </c>
      <c r="F43" s="12">
        <f t="shared" ref="F43:G43" si="17">F44</f>
        <v>67295</v>
      </c>
      <c r="G43" s="12">
        <f t="shared" si="17"/>
        <v>0</v>
      </c>
      <c r="I43" s="6"/>
      <c r="M43" s="8"/>
    </row>
    <row r="44" spans="1:13">
      <c r="A44" s="70"/>
      <c r="B44" s="15" t="s">
        <v>59</v>
      </c>
      <c r="C44" s="26"/>
      <c r="D44" s="29" t="s">
        <v>70</v>
      </c>
      <c r="E44" s="17">
        <f>E45+E46</f>
        <v>67295</v>
      </c>
      <c r="F44" s="17">
        <f t="shared" ref="F44:G44" si="18">F45+F46</f>
        <v>67295</v>
      </c>
      <c r="G44" s="17">
        <f t="shared" si="18"/>
        <v>0</v>
      </c>
      <c r="H44" s="6"/>
      <c r="I44" s="6"/>
      <c r="M44" s="8"/>
    </row>
    <row r="45" spans="1:13" ht="94.5" customHeight="1">
      <c r="A45" s="70"/>
      <c r="B45" s="56"/>
      <c r="C45" s="15" t="s">
        <v>60</v>
      </c>
      <c r="D45" s="30" t="s">
        <v>85</v>
      </c>
      <c r="E45" s="17">
        <f>F45+G45</f>
        <v>57200</v>
      </c>
      <c r="F45" s="17">
        <v>57200</v>
      </c>
      <c r="G45" s="17">
        <v>0</v>
      </c>
      <c r="H45" s="6"/>
      <c r="I45" s="6"/>
      <c r="J45" s="6"/>
      <c r="K45" s="6"/>
      <c r="L45" s="7"/>
      <c r="M45" s="8"/>
    </row>
    <row r="46" spans="1:13" ht="96" customHeight="1">
      <c r="A46" s="71"/>
      <c r="B46" s="56"/>
      <c r="C46" s="15" t="s">
        <v>61</v>
      </c>
      <c r="D46" s="30" t="s">
        <v>85</v>
      </c>
      <c r="E46" s="17">
        <f>F46+G46</f>
        <v>10095</v>
      </c>
      <c r="F46" s="17">
        <v>10095</v>
      </c>
      <c r="G46" s="17">
        <v>0</v>
      </c>
      <c r="H46" s="6"/>
      <c r="I46" s="6"/>
      <c r="J46" s="6"/>
      <c r="K46" s="6"/>
      <c r="L46" s="7"/>
      <c r="M46" s="8"/>
    </row>
    <row r="47" spans="1:13">
      <c r="A47" s="9">
        <v>854</v>
      </c>
      <c r="B47" s="10" t="s">
        <v>47</v>
      </c>
      <c r="C47" s="10" t="s">
        <v>47</v>
      </c>
      <c r="D47" s="21" t="s">
        <v>43</v>
      </c>
      <c r="E47" s="12">
        <f>E48</f>
        <v>4767</v>
      </c>
      <c r="F47" s="12">
        <f t="shared" ref="F47:G47" si="19">F48</f>
        <v>4767</v>
      </c>
      <c r="G47" s="12">
        <f t="shared" si="19"/>
        <v>0</v>
      </c>
      <c r="I47" s="6"/>
      <c r="J47" s="8"/>
      <c r="M47" s="8"/>
    </row>
    <row r="48" spans="1:13">
      <c r="A48" s="68" t="s">
        <v>47</v>
      </c>
      <c r="B48" s="15">
        <v>85419</v>
      </c>
      <c r="C48" s="26" t="s">
        <v>47</v>
      </c>
      <c r="D48" s="29" t="s">
        <v>77</v>
      </c>
      <c r="E48" s="17">
        <f>E49</f>
        <v>4767</v>
      </c>
      <c r="F48" s="17">
        <f t="shared" ref="F48:G48" si="20">F49</f>
        <v>4767</v>
      </c>
      <c r="G48" s="17">
        <f t="shared" si="20"/>
        <v>0</v>
      </c>
      <c r="H48" s="6"/>
      <c r="I48" s="6"/>
      <c r="M48" s="8"/>
    </row>
    <row r="49" spans="1:13" ht="78.75">
      <c r="A49" s="68" t="s">
        <v>47</v>
      </c>
      <c r="B49" s="56" t="s">
        <v>47</v>
      </c>
      <c r="C49" s="15">
        <v>2910</v>
      </c>
      <c r="D49" s="28" t="s">
        <v>88</v>
      </c>
      <c r="E49" s="17">
        <f>F49+G49</f>
        <v>4767</v>
      </c>
      <c r="F49" s="17">
        <v>4767</v>
      </c>
      <c r="G49" s="17">
        <v>0</v>
      </c>
      <c r="H49" s="6"/>
      <c r="I49" s="6"/>
      <c r="J49" s="6"/>
      <c r="K49" s="6"/>
      <c r="L49" s="7"/>
      <c r="M49" s="8"/>
    </row>
    <row r="50" spans="1:13">
      <c r="A50" s="9">
        <v>926</v>
      </c>
      <c r="B50" s="10"/>
      <c r="C50" s="10"/>
      <c r="D50" s="21" t="s">
        <v>67</v>
      </c>
      <c r="E50" s="12">
        <f>E51</f>
        <v>23600</v>
      </c>
      <c r="F50" s="12">
        <f t="shared" ref="F50:G50" si="21">F51</f>
        <v>23600</v>
      </c>
      <c r="G50" s="12">
        <f t="shared" si="21"/>
        <v>0</v>
      </c>
      <c r="I50" s="6"/>
      <c r="J50" s="8"/>
      <c r="M50" s="8"/>
    </row>
    <row r="51" spans="1:13">
      <c r="A51" s="68"/>
      <c r="B51" s="15" t="s">
        <v>58</v>
      </c>
      <c r="C51" s="26"/>
      <c r="D51" s="29" t="s">
        <v>78</v>
      </c>
      <c r="E51" s="17">
        <f>E52+E53+E54</f>
        <v>23600</v>
      </c>
      <c r="F51" s="17">
        <f t="shared" ref="F51:G51" si="22">F52+F53+F54</f>
        <v>23600</v>
      </c>
      <c r="G51" s="17">
        <f t="shared" si="22"/>
        <v>0</v>
      </c>
      <c r="M51" s="8"/>
    </row>
    <row r="52" spans="1:13" ht="15.75" customHeight="1">
      <c r="A52" s="68"/>
      <c r="B52" s="68"/>
      <c r="C52" s="15" t="s">
        <v>40</v>
      </c>
      <c r="D52" s="28" t="s">
        <v>41</v>
      </c>
      <c r="E52" s="17">
        <f>F52+G52</f>
        <v>15000</v>
      </c>
      <c r="F52" s="17">
        <v>15000</v>
      </c>
      <c r="G52" s="17">
        <v>0</v>
      </c>
      <c r="M52" s="8"/>
    </row>
    <row r="53" spans="1:13" ht="15.75" customHeight="1">
      <c r="A53" s="68"/>
      <c r="B53" s="68"/>
      <c r="C53" s="15" t="s">
        <v>49</v>
      </c>
      <c r="D53" s="29" t="s">
        <v>84</v>
      </c>
      <c r="E53" s="17">
        <f t="shared" ref="E53:E54" si="23">F53+G53</f>
        <v>5400</v>
      </c>
      <c r="F53" s="17">
        <v>5400</v>
      </c>
      <c r="G53" s="17">
        <v>0</v>
      </c>
      <c r="M53" s="8"/>
    </row>
    <row r="54" spans="1:13" ht="31.5">
      <c r="A54" s="68"/>
      <c r="B54" s="68"/>
      <c r="C54" s="15" t="s">
        <v>33</v>
      </c>
      <c r="D54" s="31" t="s">
        <v>32</v>
      </c>
      <c r="E54" s="17">
        <f t="shared" si="23"/>
        <v>3200</v>
      </c>
      <c r="F54" s="17">
        <v>3200</v>
      </c>
      <c r="G54" s="17">
        <v>0</v>
      </c>
      <c r="M54" s="8"/>
    </row>
    <row r="55" spans="1:13">
      <c r="M55" s="8"/>
    </row>
    <row r="56" spans="1:13">
      <c r="M56" s="8"/>
    </row>
    <row r="57" spans="1:13">
      <c r="M57" s="8"/>
    </row>
    <row r="58" spans="1:13">
      <c r="M58" s="8"/>
    </row>
    <row r="59" spans="1:13">
      <c r="G59" s="8"/>
      <c r="M59" s="8"/>
    </row>
    <row r="60" spans="1:13">
      <c r="D60" s="13"/>
      <c r="M60" s="8"/>
    </row>
    <row r="61" spans="1:13">
      <c r="M61" s="8"/>
    </row>
    <row r="62" spans="1:13">
      <c r="D62" s="13"/>
      <c r="M62" s="8"/>
    </row>
    <row r="63" spans="1:13">
      <c r="M63" s="8"/>
    </row>
    <row r="64" spans="1:13">
      <c r="M64" s="8"/>
    </row>
    <row r="65" spans="13:13">
      <c r="M65" s="8"/>
    </row>
  </sheetData>
  <mergeCells count="19">
    <mergeCell ref="A13:D13"/>
    <mergeCell ref="A28:A29"/>
    <mergeCell ref="A31:A32"/>
    <mergeCell ref="A34:A39"/>
    <mergeCell ref="A18:A22"/>
    <mergeCell ref="A24:A26"/>
    <mergeCell ref="B25:B26"/>
    <mergeCell ref="F10:G10"/>
    <mergeCell ref="A6:G9"/>
    <mergeCell ref="E10:E11"/>
    <mergeCell ref="D10:D11"/>
    <mergeCell ref="C10:C11"/>
    <mergeCell ref="B10:B11"/>
    <mergeCell ref="A10:A11"/>
    <mergeCell ref="A48:A49"/>
    <mergeCell ref="A41:A42"/>
    <mergeCell ref="A51:A54"/>
    <mergeCell ref="B52:B54"/>
    <mergeCell ref="A44:A46"/>
  </mergeCells>
  <phoneticPr fontId="0" type="noConversion"/>
  <printOptions horizontalCentered="1"/>
  <pageMargins left="0" right="0" top="0.39370078740157483" bottom="0.39370078740157483" header="0.19685039370078741" footer="0.19685039370078741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P32"/>
  <sheetViews>
    <sheetView zoomScaleNormal="75" zoomScaleSheetLayoutView="100" workbookViewId="0">
      <selection activeCell="N4" sqref="N4"/>
    </sheetView>
  </sheetViews>
  <sheetFormatPr defaultRowHeight="15.75"/>
  <cols>
    <col min="1" max="1" width="5.5703125" style="49" customWidth="1"/>
    <col min="2" max="2" width="7.42578125" style="50" customWidth="1"/>
    <col min="3" max="3" width="29.5703125" style="6" customWidth="1"/>
    <col min="4" max="4" width="11.7109375" style="6" bestFit="1" customWidth="1"/>
    <col min="5" max="5" width="11.140625" style="6" customWidth="1"/>
    <col min="6" max="6" width="13.140625" style="6" customWidth="1"/>
    <col min="7" max="7" width="13.42578125" style="6" bestFit="1" customWidth="1"/>
    <col min="8" max="8" width="9.140625" style="6" bestFit="1" customWidth="1"/>
    <col min="9" max="9" width="12" style="6" bestFit="1" customWidth="1"/>
    <col min="10" max="10" width="10.7109375" style="6" customWidth="1"/>
    <col min="11" max="11" width="8.85546875" style="6" customWidth="1"/>
    <col min="12" max="12" width="9.5703125" style="6" bestFit="1" customWidth="1"/>
    <col min="13" max="13" width="11.85546875" style="6" customWidth="1"/>
    <col min="14" max="15" width="11.85546875" style="6" bestFit="1" customWidth="1"/>
    <col min="16" max="16384" width="9.140625" style="6"/>
  </cols>
  <sheetData>
    <row r="1" spans="1:15">
      <c r="A1" s="83" t="s">
        <v>27</v>
      </c>
      <c r="B1" s="83"/>
      <c r="C1" s="83"/>
      <c r="D1" s="83"/>
      <c r="E1" s="83"/>
      <c r="F1" s="83"/>
      <c r="G1" s="83"/>
      <c r="H1" s="83"/>
      <c r="L1" s="33"/>
      <c r="N1" s="33" t="s">
        <v>15</v>
      </c>
    </row>
    <row r="2" spans="1:15">
      <c r="A2" s="83"/>
      <c r="B2" s="83"/>
      <c r="C2" s="83"/>
      <c r="D2" s="83"/>
      <c r="E2" s="83"/>
      <c r="F2" s="83"/>
      <c r="G2" s="83"/>
      <c r="H2" s="83"/>
      <c r="L2" s="33"/>
      <c r="N2" s="6" t="s">
        <v>89</v>
      </c>
      <c r="O2" s="4"/>
    </row>
    <row r="3" spans="1:15">
      <c r="A3" s="83"/>
      <c r="B3" s="83"/>
      <c r="C3" s="83"/>
      <c r="D3" s="83"/>
      <c r="E3" s="83"/>
      <c r="F3" s="83"/>
      <c r="G3" s="83"/>
      <c r="H3" s="83"/>
      <c r="L3" s="33"/>
      <c r="N3" s="6" t="s">
        <v>5</v>
      </c>
      <c r="O3" s="4"/>
    </row>
    <row r="4" spans="1:15">
      <c r="A4" s="83"/>
      <c r="B4" s="83"/>
      <c r="C4" s="83"/>
      <c r="D4" s="83"/>
      <c r="E4" s="83"/>
      <c r="F4" s="83"/>
      <c r="G4" s="83"/>
      <c r="H4" s="83"/>
      <c r="L4" s="33"/>
      <c r="N4" s="6" t="s">
        <v>90</v>
      </c>
      <c r="O4" s="4"/>
    </row>
    <row r="5" spans="1:15">
      <c r="A5" s="83"/>
      <c r="B5" s="83"/>
      <c r="C5" s="83"/>
      <c r="D5" s="83"/>
      <c r="E5" s="83"/>
      <c r="F5" s="83"/>
      <c r="G5" s="83"/>
      <c r="H5" s="83"/>
      <c r="I5" s="84"/>
      <c r="J5" s="84"/>
      <c r="K5" s="84"/>
      <c r="L5" s="84"/>
    </row>
    <row r="6" spans="1:15" ht="0.75" customHeight="1">
      <c r="A6" s="83"/>
      <c r="B6" s="83"/>
      <c r="C6" s="83"/>
      <c r="D6" s="83"/>
      <c r="E6" s="83"/>
      <c r="F6" s="83"/>
      <c r="G6" s="83"/>
      <c r="H6" s="83"/>
    </row>
    <row r="7" spans="1:15" s="4" customFormat="1" ht="15" customHeight="1">
      <c r="A7" s="82" t="s">
        <v>0</v>
      </c>
      <c r="B7" s="82" t="s">
        <v>1</v>
      </c>
      <c r="C7" s="82" t="s">
        <v>16</v>
      </c>
      <c r="D7" s="82" t="s">
        <v>23</v>
      </c>
      <c r="E7" s="82" t="s">
        <v>6</v>
      </c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1:15" s="4" customFormat="1" ht="12" customHeight="1">
      <c r="A8" s="82"/>
      <c r="B8" s="82"/>
      <c r="C8" s="82"/>
      <c r="D8" s="82"/>
      <c r="E8" s="82" t="s">
        <v>9</v>
      </c>
      <c r="F8" s="82" t="s">
        <v>6</v>
      </c>
      <c r="G8" s="82"/>
      <c r="H8" s="82"/>
      <c r="I8" s="82"/>
      <c r="J8" s="82"/>
      <c r="K8" s="82"/>
      <c r="L8" s="82"/>
      <c r="M8" s="82" t="s">
        <v>7</v>
      </c>
      <c r="N8" s="82" t="s">
        <v>6</v>
      </c>
      <c r="O8" s="82"/>
    </row>
    <row r="9" spans="1:15" s="4" customFormat="1" ht="36" customHeight="1">
      <c r="A9" s="82"/>
      <c r="B9" s="82"/>
      <c r="C9" s="82"/>
      <c r="D9" s="82"/>
      <c r="E9" s="82"/>
      <c r="F9" s="82" t="s">
        <v>17</v>
      </c>
      <c r="G9" s="82"/>
      <c r="H9" s="82" t="s">
        <v>18</v>
      </c>
      <c r="I9" s="82" t="s">
        <v>19</v>
      </c>
      <c r="J9" s="82" t="s">
        <v>20</v>
      </c>
      <c r="K9" s="82" t="s">
        <v>11</v>
      </c>
      <c r="L9" s="82" t="s">
        <v>10</v>
      </c>
      <c r="M9" s="82"/>
      <c r="N9" s="82" t="s">
        <v>24</v>
      </c>
      <c r="O9" s="62" t="s">
        <v>25</v>
      </c>
    </row>
    <row r="10" spans="1:15" s="34" customFormat="1" ht="120.75" customHeight="1">
      <c r="A10" s="82"/>
      <c r="B10" s="82"/>
      <c r="C10" s="82"/>
      <c r="D10" s="82"/>
      <c r="E10" s="82"/>
      <c r="F10" s="62" t="s">
        <v>21</v>
      </c>
      <c r="G10" s="62" t="s">
        <v>22</v>
      </c>
      <c r="H10" s="82"/>
      <c r="I10" s="82"/>
      <c r="J10" s="82"/>
      <c r="K10" s="82"/>
      <c r="L10" s="82"/>
      <c r="M10" s="82"/>
      <c r="N10" s="82"/>
      <c r="O10" s="53" t="s">
        <v>26</v>
      </c>
    </row>
    <row r="11" spans="1:15" s="1" customFormat="1" ht="12.75">
      <c r="A11" s="54">
        <v>1</v>
      </c>
      <c r="B11" s="54">
        <v>2</v>
      </c>
      <c r="C11" s="54">
        <v>3</v>
      </c>
      <c r="D11" s="54">
        <v>4</v>
      </c>
      <c r="E11" s="54">
        <v>5</v>
      </c>
      <c r="F11" s="54">
        <v>6</v>
      </c>
      <c r="G11" s="54">
        <v>7</v>
      </c>
      <c r="H11" s="54">
        <v>8</v>
      </c>
      <c r="I11" s="54">
        <v>9</v>
      </c>
      <c r="J11" s="54">
        <v>10</v>
      </c>
      <c r="K11" s="54">
        <v>11</v>
      </c>
      <c r="L11" s="54">
        <v>12</v>
      </c>
      <c r="M11" s="54">
        <v>13</v>
      </c>
      <c r="N11" s="54">
        <v>14</v>
      </c>
      <c r="O11" s="54">
        <v>15</v>
      </c>
    </row>
    <row r="12" spans="1:15" ht="17.25" customHeight="1">
      <c r="A12" s="35"/>
      <c r="B12" s="36"/>
      <c r="C12" s="32" t="s">
        <v>3</v>
      </c>
      <c r="D12" s="37">
        <f t="shared" ref="D12:O12" si="0">D13+D15+D18+D20+D22</f>
        <v>666378</v>
      </c>
      <c r="E12" s="37">
        <f t="shared" si="0"/>
        <v>666378</v>
      </c>
      <c r="F12" s="37">
        <f t="shared" si="0"/>
        <v>4500</v>
      </c>
      <c r="G12" s="37">
        <f t="shared" si="0"/>
        <v>660833</v>
      </c>
      <c r="H12" s="37">
        <f t="shared" si="0"/>
        <v>0</v>
      </c>
      <c r="I12" s="37">
        <f t="shared" si="0"/>
        <v>0</v>
      </c>
      <c r="J12" s="37">
        <f t="shared" si="0"/>
        <v>0</v>
      </c>
      <c r="K12" s="37">
        <f t="shared" si="0"/>
        <v>0</v>
      </c>
      <c r="L12" s="37">
        <f t="shared" si="0"/>
        <v>0</v>
      </c>
      <c r="M12" s="37">
        <f t="shared" si="0"/>
        <v>0</v>
      </c>
      <c r="N12" s="37">
        <f t="shared" si="0"/>
        <v>0</v>
      </c>
      <c r="O12" s="37">
        <f t="shared" si="0"/>
        <v>0</v>
      </c>
    </row>
    <row r="13" spans="1:15">
      <c r="A13" s="51">
        <v>750</v>
      </c>
      <c r="B13" s="39"/>
      <c r="C13" s="11" t="s">
        <v>64</v>
      </c>
      <c r="D13" s="40">
        <f>D14</f>
        <v>1045</v>
      </c>
      <c r="E13" s="40">
        <f t="shared" ref="E13" si="1">E14</f>
        <v>1045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5">
      <c r="A14" s="41"/>
      <c r="B14" s="42" t="s">
        <v>54</v>
      </c>
      <c r="C14" s="65" t="s">
        <v>79</v>
      </c>
      <c r="D14" s="43">
        <f>E14+M14</f>
        <v>1045</v>
      </c>
      <c r="E14" s="43">
        <f>F14+G14+H14+I14+J14+K14+L14</f>
        <v>1045</v>
      </c>
      <c r="F14" s="43">
        <v>0</v>
      </c>
      <c r="G14" s="43">
        <v>1045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</row>
    <row r="15" spans="1:15">
      <c r="A15" s="51" t="s">
        <v>29</v>
      </c>
      <c r="B15" s="39"/>
      <c r="C15" s="11" t="s">
        <v>42</v>
      </c>
      <c r="D15" s="40">
        <f>D16+D17</f>
        <v>551838</v>
      </c>
      <c r="E15" s="40">
        <f t="shared" ref="E15:O15" si="2">E16+E17</f>
        <v>551838</v>
      </c>
      <c r="F15" s="40">
        <f t="shared" si="2"/>
        <v>0</v>
      </c>
      <c r="G15" s="40">
        <f t="shared" si="2"/>
        <v>551838</v>
      </c>
      <c r="H15" s="40">
        <f t="shared" si="2"/>
        <v>0</v>
      </c>
      <c r="I15" s="40">
        <f t="shared" si="2"/>
        <v>0</v>
      </c>
      <c r="J15" s="40">
        <f t="shared" si="2"/>
        <v>0</v>
      </c>
      <c r="K15" s="40">
        <f t="shared" si="2"/>
        <v>0</v>
      </c>
      <c r="L15" s="40">
        <f t="shared" si="2"/>
        <v>0</v>
      </c>
      <c r="M15" s="40">
        <f t="shared" si="2"/>
        <v>0</v>
      </c>
      <c r="N15" s="40">
        <f t="shared" si="2"/>
        <v>0</v>
      </c>
      <c r="O15" s="40">
        <f t="shared" si="2"/>
        <v>0</v>
      </c>
    </row>
    <row r="16" spans="1:15">
      <c r="A16" s="44"/>
      <c r="B16" s="67" t="s">
        <v>55</v>
      </c>
      <c r="C16" s="29" t="s">
        <v>80</v>
      </c>
      <c r="D16" s="43">
        <f>E16+M16</f>
        <v>4500</v>
      </c>
      <c r="E16" s="43">
        <f>F16+G16+H16+I16+J16+K16+L16</f>
        <v>4500</v>
      </c>
      <c r="F16" s="43">
        <v>0</v>
      </c>
      <c r="G16" s="43">
        <v>4500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</row>
    <row r="17" spans="1:16">
      <c r="A17" s="44"/>
      <c r="B17" s="67" t="s">
        <v>52</v>
      </c>
      <c r="C17" s="29" t="s">
        <v>75</v>
      </c>
      <c r="D17" s="43">
        <f>E17+M17</f>
        <v>547338</v>
      </c>
      <c r="E17" s="43">
        <f>F17+G17+H17+I17+J17+K17+L17</f>
        <v>547338</v>
      </c>
      <c r="F17" s="43">
        <v>0</v>
      </c>
      <c r="G17" s="43">
        <f>5400+541938</f>
        <v>547338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</row>
    <row r="18" spans="1:16">
      <c r="A18" s="51">
        <v>852</v>
      </c>
      <c r="B18" s="45"/>
      <c r="C18" s="21" t="s">
        <v>66</v>
      </c>
      <c r="D18" s="40">
        <f>D19</f>
        <v>28000</v>
      </c>
      <c r="E18" s="40">
        <f>E19</f>
        <v>28000</v>
      </c>
      <c r="F18" s="40">
        <f>F19</f>
        <v>4500</v>
      </c>
      <c r="G18" s="40">
        <f t="shared" ref="G18:O18" si="3">G19</f>
        <v>23500</v>
      </c>
      <c r="H18" s="40">
        <f t="shared" si="3"/>
        <v>0</v>
      </c>
      <c r="I18" s="40">
        <f t="shared" si="3"/>
        <v>0</v>
      </c>
      <c r="J18" s="40">
        <f t="shared" si="3"/>
        <v>0</v>
      </c>
      <c r="K18" s="40">
        <f t="shared" si="3"/>
        <v>0</v>
      </c>
      <c r="L18" s="40">
        <f t="shared" si="3"/>
        <v>0</v>
      </c>
      <c r="M18" s="40">
        <f t="shared" si="3"/>
        <v>0</v>
      </c>
      <c r="N18" s="40">
        <f t="shared" si="3"/>
        <v>0</v>
      </c>
      <c r="O18" s="40">
        <f t="shared" si="3"/>
        <v>0</v>
      </c>
    </row>
    <row r="19" spans="1:16" s="4" customFormat="1" ht="47.25">
      <c r="A19" s="46"/>
      <c r="B19" s="47" t="s">
        <v>56</v>
      </c>
      <c r="C19" s="66" t="s">
        <v>76</v>
      </c>
      <c r="D19" s="43">
        <f>E19+M19</f>
        <v>28000</v>
      </c>
      <c r="E19" s="43">
        <f>F19+G19+H19+I19+J19+K19+L19</f>
        <v>28000</v>
      </c>
      <c r="F19" s="43">
        <v>4500</v>
      </c>
      <c r="G19" s="43">
        <f>2250+21250</f>
        <v>23500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8"/>
    </row>
    <row r="20" spans="1:16" ht="31.5">
      <c r="A20" s="51">
        <v>853</v>
      </c>
      <c r="B20" s="45"/>
      <c r="C20" s="11" t="s">
        <v>39</v>
      </c>
      <c r="D20" s="40">
        <f>D21</f>
        <v>67295</v>
      </c>
      <c r="E20" s="40">
        <f t="shared" ref="E20:O20" si="4">E21</f>
        <v>67295</v>
      </c>
      <c r="F20" s="40">
        <f t="shared" si="4"/>
        <v>0</v>
      </c>
      <c r="G20" s="40">
        <f t="shared" si="4"/>
        <v>67295</v>
      </c>
      <c r="H20" s="40">
        <f t="shared" si="4"/>
        <v>0</v>
      </c>
      <c r="I20" s="40">
        <f t="shared" si="4"/>
        <v>0</v>
      </c>
      <c r="J20" s="40">
        <f t="shared" si="4"/>
        <v>0</v>
      </c>
      <c r="K20" s="40">
        <f t="shared" si="4"/>
        <v>0</v>
      </c>
      <c r="L20" s="40">
        <f t="shared" si="4"/>
        <v>0</v>
      </c>
      <c r="M20" s="40">
        <f t="shared" si="4"/>
        <v>0</v>
      </c>
      <c r="N20" s="40">
        <f t="shared" si="4"/>
        <v>0</v>
      </c>
      <c r="O20" s="40">
        <f t="shared" si="4"/>
        <v>0</v>
      </c>
    </row>
    <row r="21" spans="1:16" s="4" customFormat="1">
      <c r="A21" s="55"/>
      <c r="B21" s="47" t="s">
        <v>59</v>
      </c>
      <c r="C21" s="65" t="s">
        <v>70</v>
      </c>
      <c r="D21" s="43">
        <f>E21+M21</f>
        <v>67295</v>
      </c>
      <c r="E21" s="43">
        <f>F21+G21+H21+I21+J21+K21+L21</f>
        <v>67295</v>
      </c>
      <c r="F21" s="43">
        <v>0</v>
      </c>
      <c r="G21" s="43">
        <f>'zał.1 dochody zw'!F44</f>
        <v>67295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  <c r="P21" s="48"/>
    </row>
    <row r="22" spans="1:16">
      <c r="A22" s="51">
        <v>926</v>
      </c>
      <c r="B22" s="39"/>
      <c r="C22" s="21" t="s">
        <v>67</v>
      </c>
      <c r="D22" s="40">
        <f>D23+D24+D25+D26+D27+D28+D29+D30+D31</f>
        <v>18200</v>
      </c>
      <c r="E22" s="40">
        <f t="shared" ref="E22" si="5">E23+E24+E25+E26+E27+E28+E29+E30+E31</f>
        <v>18200</v>
      </c>
      <c r="F22" s="40">
        <f>F23</f>
        <v>0</v>
      </c>
      <c r="G22" s="40">
        <f t="shared" ref="G22:O22" si="6">G23</f>
        <v>18200</v>
      </c>
      <c r="H22" s="40">
        <f t="shared" si="6"/>
        <v>0</v>
      </c>
      <c r="I22" s="40">
        <f t="shared" si="6"/>
        <v>0</v>
      </c>
      <c r="J22" s="40">
        <f t="shared" si="6"/>
        <v>0</v>
      </c>
      <c r="K22" s="40">
        <f t="shared" si="6"/>
        <v>0</v>
      </c>
      <c r="L22" s="40">
        <f t="shared" si="6"/>
        <v>0</v>
      </c>
      <c r="M22" s="40">
        <f t="shared" si="6"/>
        <v>0</v>
      </c>
      <c r="N22" s="40">
        <f t="shared" si="6"/>
        <v>0</v>
      </c>
      <c r="O22" s="40">
        <f t="shared" si="6"/>
        <v>0</v>
      </c>
    </row>
    <row r="23" spans="1:16" s="4" customFormat="1">
      <c r="A23" s="46"/>
      <c r="B23" s="15" t="s">
        <v>58</v>
      </c>
      <c r="C23" s="29" t="s">
        <v>78</v>
      </c>
      <c r="D23" s="43">
        <f>E23+M23</f>
        <v>18200</v>
      </c>
      <c r="E23" s="43">
        <f>F23+G23+H23+I23+J23+K23+L23</f>
        <v>18200</v>
      </c>
      <c r="F23" s="43">
        <v>0</v>
      </c>
      <c r="G23" s="43">
        <f>3200+15000</f>
        <v>18200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8"/>
    </row>
    <row r="29" spans="1:16">
      <c r="E29" s="8"/>
    </row>
    <row r="32" spans="1:16">
      <c r="F32" s="6">
        <f>D12-D14</f>
        <v>665333</v>
      </c>
    </row>
  </sheetData>
  <mergeCells count="19">
    <mergeCell ref="L9:L10"/>
    <mergeCell ref="E8:E10"/>
    <mergeCell ref="J9:J10"/>
    <mergeCell ref="M8:M10"/>
    <mergeCell ref="F8:L8"/>
    <mergeCell ref="H9:H10"/>
    <mergeCell ref="A1:H4"/>
    <mergeCell ref="A5:H6"/>
    <mergeCell ref="I5:L5"/>
    <mergeCell ref="A7:A10"/>
    <mergeCell ref="B7:B10"/>
    <mergeCell ref="K9:K10"/>
    <mergeCell ref="D7:D10"/>
    <mergeCell ref="I9:I10"/>
    <mergeCell ref="E7:O7"/>
    <mergeCell ref="C7:C10"/>
    <mergeCell ref="N8:O8"/>
    <mergeCell ref="N9:N10"/>
    <mergeCell ref="F9:G9"/>
  </mergeCells>
  <phoneticPr fontId="0" type="noConversion"/>
  <printOptions horizontalCentered="1"/>
  <pageMargins left="0.19685039370078741" right="0.19685039370078741" top="0.59055118110236227" bottom="0.59055118110236227" header="0" footer="0"/>
  <pageSetup paperSize="9" scale="82" orientation="landscape" horizontalDpi="4294967293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zoomScaleNormal="75" zoomScaleSheetLayoutView="100" workbookViewId="0">
      <selection activeCell="N4" sqref="N4"/>
    </sheetView>
  </sheetViews>
  <sheetFormatPr defaultRowHeight="15.75"/>
  <cols>
    <col min="1" max="1" width="5.5703125" style="49" customWidth="1"/>
    <col min="2" max="2" width="7.42578125" style="50" customWidth="1"/>
    <col min="3" max="3" width="29.5703125" style="6" customWidth="1"/>
    <col min="4" max="4" width="11.7109375" style="6" bestFit="1" customWidth="1"/>
    <col min="5" max="5" width="11.140625" style="6" customWidth="1"/>
    <col min="6" max="6" width="13.140625" style="6" customWidth="1"/>
    <col min="7" max="7" width="13.5703125" style="6" bestFit="1" customWidth="1"/>
    <col min="8" max="8" width="9.140625" style="6" bestFit="1" customWidth="1"/>
    <col min="9" max="9" width="12" style="6" bestFit="1" customWidth="1"/>
    <col min="10" max="10" width="10.7109375" style="6" customWidth="1"/>
    <col min="11" max="11" width="8.85546875" style="6" customWidth="1"/>
    <col min="12" max="12" width="9.5703125" style="6" bestFit="1" customWidth="1"/>
    <col min="13" max="13" width="11.85546875" style="6" customWidth="1"/>
    <col min="14" max="15" width="11.85546875" style="6" bestFit="1" customWidth="1"/>
    <col min="16" max="16384" width="9.140625" style="6"/>
  </cols>
  <sheetData>
    <row r="1" spans="1:17">
      <c r="A1" s="83" t="s">
        <v>37</v>
      </c>
      <c r="B1" s="83"/>
      <c r="C1" s="83"/>
      <c r="D1" s="83"/>
      <c r="E1" s="83"/>
      <c r="F1" s="83"/>
      <c r="G1" s="83"/>
      <c r="H1" s="83"/>
      <c r="L1" s="33"/>
      <c r="N1" s="33" t="s">
        <v>46</v>
      </c>
    </row>
    <row r="2" spans="1:17">
      <c r="A2" s="83"/>
      <c r="B2" s="83"/>
      <c r="C2" s="83"/>
      <c r="D2" s="83"/>
      <c r="E2" s="83"/>
      <c r="F2" s="83"/>
      <c r="G2" s="83"/>
      <c r="H2" s="83"/>
      <c r="L2" s="33"/>
      <c r="N2" s="6" t="s">
        <v>89</v>
      </c>
      <c r="O2" s="4"/>
    </row>
    <row r="3" spans="1:17">
      <c r="A3" s="83"/>
      <c r="B3" s="83"/>
      <c r="C3" s="83"/>
      <c r="D3" s="83"/>
      <c r="E3" s="83"/>
      <c r="F3" s="83"/>
      <c r="G3" s="83"/>
      <c r="H3" s="83"/>
      <c r="L3" s="33"/>
      <c r="N3" s="6" t="s">
        <v>5</v>
      </c>
      <c r="O3" s="4"/>
    </row>
    <row r="4" spans="1:17">
      <c r="A4" s="83"/>
      <c r="B4" s="83"/>
      <c r="C4" s="83"/>
      <c r="D4" s="83"/>
      <c r="E4" s="83"/>
      <c r="F4" s="83"/>
      <c r="G4" s="83"/>
      <c r="H4" s="83"/>
      <c r="L4" s="33"/>
      <c r="N4" s="6" t="s">
        <v>90</v>
      </c>
      <c r="O4" s="4"/>
    </row>
    <row r="5" spans="1:17">
      <c r="A5" s="83"/>
      <c r="B5" s="83"/>
      <c r="C5" s="83"/>
      <c r="D5" s="83"/>
      <c r="E5" s="83"/>
      <c r="F5" s="83"/>
      <c r="G5" s="83"/>
      <c r="H5" s="83"/>
      <c r="I5" s="84"/>
      <c r="J5" s="84"/>
      <c r="K5" s="84"/>
      <c r="L5" s="84"/>
    </row>
    <row r="6" spans="1:17" ht="0.75" customHeight="1">
      <c r="A6" s="83"/>
      <c r="B6" s="83"/>
      <c r="C6" s="83"/>
      <c r="D6" s="83"/>
      <c r="E6" s="83"/>
      <c r="F6" s="83"/>
      <c r="G6" s="83"/>
      <c r="H6" s="83"/>
    </row>
    <row r="7" spans="1:17" s="4" customFormat="1" ht="15" customHeight="1">
      <c r="A7" s="82" t="s">
        <v>0</v>
      </c>
      <c r="B7" s="82" t="s">
        <v>1</v>
      </c>
      <c r="C7" s="82" t="s">
        <v>16</v>
      </c>
      <c r="D7" s="82" t="s">
        <v>23</v>
      </c>
      <c r="E7" s="82" t="s">
        <v>6</v>
      </c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1:17" s="4" customFormat="1" ht="19.5" customHeight="1">
      <c r="A8" s="82"/>
      <c r="B8" s="82"/>
      <c r="C8" s="82"/>
      <c r="D8" s="82"/>
      <c r="E8" s="82" t="s">
        <v>9</v>
      </c>
      <c r="F8" s="82" t="s">
        <v>6</v>
      </c>
      <c r="G8" s="82"/>
      <c r="H8" s="82"/>
      <c r="I8" s="82"/>
      <c r="J8" s="82"/>
      <c r="K8" s="82"/>
      <c r="L8" s="82"/>
      <c r="M8" s="82" t="s">
        <v>7</v>
      </c>
      <c r="N8" s="82" t="s">
        <v>6</v>
      </c>
      <c r="O8" s="82"/>
    </row>
    <row r="9" spans="1:17" s="4" customFormat="1" ht="36" customHeight="1">
      <c r="A9" s="82"/>
      <c r="B9" s="82"/>
      <c r="C9" s="82"/>
      <c r="D9" s="82"/>
      <c r="E9" s="82"/>
      <c r="F9" s="82" t="s">
        <v>17</v>
      </c>
      <c r="G9" s="82"/>
      <c r="H9" s="82" t="s">
        <v>18</v>
      </c>
      <c r="I9" s="82" t="s">
        <v>19</v>
      </c>
      <c r="J9" s="82" t="s">
        <v>20</v>
      </c>
      <c r="K9" s="82" t="s">
        <v>11</v>
      </c>
      <c r="L9" s="82" t="s">
        <v>10</v>
      </c>
      <c r="M9" s="82"/>
      <c r="N9" s="82" t="s">
        <v>24</v>
      </c>
      <c r="O9" s="62" t="s">
        <v>25</v>
      </c>
      <c r="Q9" s="4" t="s">
        <v>38</v>
      </c>
    </row>
    <row r="10" spans="1:17" s="34" customFormat="1" ht="97.5" customHeight="1">
      <c r="A10" s="82"/>
      <c r="B10" s="82"/>
      <c r="C10" s="82"/>
      <c r="D10" s="82"/>
      <c r="E10" s="82"/>
      <c r="F10" s="62" t="s">
        <v>21</v>
      </c>
      <c r="G10" s="62" t="s">
        <v>22</v>
      </c>
      <c r="H10" s="82"/>
      <c r="I10" s="82"/>
      <c r="J10" s="82"/>
      <c r="K10" s="82"/>
      <c r="L10" s="82"/>
      <c r="M10" s="82"/>
      <c r="N10" s="82"/>
      <c r="O10" s="53" t="s">
        <v>26</v>
      </c>
    </row>
    <row r="11" spans="1:17" s="1" customFormat="1" ht="12.75">
      <c r="A11" s="54">
        <v>1</v>
      </c>
      <c r="B11" s="54">
        <v>2</v>
      </c>
      <c r="C11" s="54">
        <v>3</v>
      </c>
      <c r="D11" s="54">
        <v>4</v>
      </c>
      <c r="E11" s="54">
        <v>5</v>
      </c>
      <c r="F11" s="54">
        <v>6</v>
      </c>
      <c r="G11" s="54">
        <v>7</v>
      </c>
      <c r="H11" s="54">
        <v>8</v>
      </c>
      <c r="I11" s="54">
        <v>9</v>
      </c>
      <c r="J11" s="54">
        <v>10</v>
      </c>
      <c r="K11" s="54">
        <v>11</v>
      </c>
      <c r="L11" s="54">
        <v>12</v>
      </c>
      <c r="M11" s="54">
        <v>13</v>
      </c>
      <c r="N11" s="54">
        <v>14</v>
      </c>
      <c r="O11" s="54">
        <v>15</v>
      </c>
    </row>
    <row r="12" spans="1:17" ht="17.25" customHeight="1">
      <c r="A12" s="35"/>
      <c r="B12" s="36"/>
      <c r="C12" s="32" t="s">
        <v>3</v>
      </c>
      <c r="D12" s="37">
        <f>D13+D15</f>
        <v>401045</v>
      </c>
      <c r="E12" s="37">
        <f>E13+E15</f>
        <v>1045</v>
      </c>
      <c r="F12" s="37">
        <f t="shared" ref="F12:O12" si="0">F13+F15</f>
        <v>0</v>
      </c>
      <c r="G12" s="37">
        <f t="shared" si="0"/>
        <v>1045</v>
      </c>
      <c r="H12" s="37">
        <f t="shared" si="0"/>
        <v>0</v>
      </c>
      <c r="I12" s="37">
        <f t="shared" si="0"/>
        <v>0</v>
      </c>
      <c r="J12" s="37">
        <f t="shared" si="0"/>
        <v>0</v>
      </c>
      <c r="K12" s="37">
        <f t="shared" si="0"/>
        <v>0</v>
      </c>
      <c r="L12" s="37">
        <f t="shared" si="0"/>
        <v>0</v>
      </c>
      <c r="M12" s="37">
        <f t="shared" si="0"/>
        <v>400000</v>
      </c>
      <c r="N12" s="37">
        <f t="shared" si="0"/>
        <v>400000</v>
      </c>
      <c r="O12" s="37">
        <f t="shared" si="0"/>
        <v>0</v>
      </c>
    </row>
    <row r="13" spans="1:17">
      <c r="A13" s="38" t="s">
        <v>29</v>
      </c>
      <c r="B13" s="39"/>
      <c r="C13" s="21" t="s">
        <v>30</v>
      </c>
      <c r="D13" s="40">
        <f>D14</f>
        <v>1045</v>
      </c>
      <c r="E13" s="40">
        <f t="shared" ref="E13:O13" si="1">E14</f>
        <v>1045</v>
      </c>
      <c r="F13" s="40">
        <f t="shared" si="1"/>
        <v>0</v>
      </c>
      <c r="G13" s="40">
        <f t="shared" si="1"/>
        <v>1045</v>
      </c>
      <c r="H13" s="40">
        <f t="shared" si="1"/>
        <v>0</v>
      </c>
      <c r="I13" s="40">
        <f t="shared" si="1"/>
        <v>0</v>
      </c>
      <c r="J13" s="40">
        <f t="shared" si="1"/>
        <v>0</v>
      </c>
      <c r="K13" s="40">
        <f t="shared" si="1"/>
        <v>0</v>
      </c>
      <c r="L13" s="40">
        <f t="shared" si="1"/>
        <v>0</v>
      </c>
      <c r="M13" s="40">
        <f t="shared" si="1"/>
        <v>0</v>
      </c>
      <c r="N13" s="40">
        <f t="shared" si="1"/>
        <v>0</v>
      </c>
      <c r="O13" s="40">
        <f t="shared" si="1"/>
        <v>0</v>
      </c>
    </row>
    <row r="14" spans="1:17">
      <c r="A14" s="52"/>
      <c r="B14" s="15" t="s">
        <v>53</v>
      </c>
      <c r="C14" s="29" t="s">
        <v>70</v>
      </c>
      <c r="D14" s="43">
        <f>E14+M14</f>
        <v>1045</v>
      </c>
      <c r="E14" s="43">
        <f>F14+G14+H14+I14+J14+K14+L14</f>
        <v>1045</v>
      </c>
      <c r="F14" s="43">
        <v>0</v>
      </c>
      <c r="G14" s="43">
        <v>1045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</row>
    <row r="15" spans="1:17">
      <c r="A15" s="38">
        <v>926</v>
      </c>
      <c r="B15" s="39"/>
      <c r="C15" s="21" t="s">
        <v>67</v>
      </c>
      <c r="D15" s="40">
        <f>D16</f>
        <v>400000</v>
      </c>
      <c r="E15" s="40">
        <f t="shared" ref="E15" si="2">E16</f>
        <v>0</v>
      </c>
      <c r="F15" s="40">
        <f>F16</f>
        <v>0</v>
      </c>
      <c r="G15" s="40">
        <f t="shared" ref="G15:O15" si="3">G16</f>
        <v>0</v>
      </c>
      <c r="H15" s="40">
        <f t="shared" si="3"/>
        <v>0</v>
      </c>
      <c r="I15" s="40">
        <f t="shared" si="3"/>
        <v>0</v>
      </c>
      <c r="J15" s="40">
        <f t="shared" si="3"/>
        <v>0</v>
      </c>
      <c r="K15" s="40">
        <f t="shared" si="3"/>
        <v>0</v>
      </c>
      <c r="L15" s="40">
        <f t="shared" si="3"/>
        <v>0</v>
      </c>
      <c r="M15" s="40">
        <f t="shared" si="3"/>
        <v>400000</v>
      </c>
      <c r="N15" s="40">
        <f t="shared" si="3"/>
        <v>400000</v>
      </c>
      <c r="O15" s="40">
        <f t="shared" si="3"/>
        <v>0</v>
      </c>
    </row>
    <row r="16" spans="1:17">
      <c r="A16" s="52"/>
      <c r="B16" s="15">
        <v>92601</v>
      </c>
      <c r="C16" s="29" t="s">
        <v>78</v>
      </c>
      <c r="D16" s="43">
        <f>E16+M16</f>
        <v>400000</v>
      </c>
      <c r="E16" s="43">
        <f>F16+G16+H16+I16+J16+K16+L16</f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400000</v>
      </c>
      <c r="N16" s="43">
        <v>400000</v>
      </c>
      <c r="O16" s="43">
        <v>0</v>
      </c>
    </row>
    <row r="23" spans="5:5">
      <c r="E23" s="8"/>
    </row>
  </sheetData>
  <mergeCells count="19">
    <mergeCell ref="N9:N10"/>
    <mergeCell ref="N8:O8"/>
    <mergeCell ref="M8:M10"/>
    <mergeCell ref="E7:O7"/>
    <mergeCell ref="F9:G9"/>
    <mergeCell ref="H9:H10"/>
    <mergeCell ref="I9:I10"/>
    <mergeCell ref="J9:J10"/>
    <mergeCell ref="A1:H4"/>
    <mergeCell ref="A5:H6"/>
    <mergeCell ref="I5:L5"/>
    <mergeCell ref="A7:A10"/>
    <mergeCell ref="B7:B10"/>
    <mergeCell ref="C7:C10"/>
    <mergeCell ref="D7:D10"/>
    <mergeCell ref="L9:L10"/>
    <mergeCell ref="E8:E10"/>
    <mergeCell ref="K9:K10"/>
    <mergeCell ref="F8:L8"/>
  </mergeCells>
  <printOptions horizontalCentered="1"/>
  <pageMargins left="0.19685039370078741" right="0.19685039370078741" top="0.59055118110236227" bottom="0.59055118110236227" header="0" footer="0"/>
  <pageSetup paperSize="9" scale="82" orientation="landscape" horizontalDpi="4294967293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zał.1 dochody zw</vt:lpstr>
      <vt:lpstr>Zał.2 zw.wydatk</vt:lpstr>
      <vt:lpstr>Zał.3 zm.wydatk </vt:lpstr>
      <vt:lpstr>'zał.1 dochody zw'!Obszar_wydruku</vt:lpstr>
      <vt:lpstr>'Zał.2 zw.wydatk'!Obszar_wydruku</vt:lpstr>
      <vt:lpstr>'Zał.3 zm.wydatk '!Obszar_wydruku</vt:lpstr>
      <vt:lpstr>'zał.1 dochody zw'!Tytuły_wydruku</vt:lpstr>
      <vt:lpstr>'Zał.2 zw.wydatk'!Tytuły_wydruku</vt:lpstr>
      <vt:lpstr>'Zał.3 zm.wydatk '!Tytuły_wydruku</vt:lpstr>
    </vt:vector>
  </TitlesOfParts>
  <Company>GAMBIT STUDIOS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Krzysiek</dc:creator>
  <cp:lastModifiedBy>a.ostrowska</cp:lastModifiedBy>
  <cp:lastPrinted>2016-09-12T05:37:00Z</cp:lastPrinted>
  <dcterms:created xsi:type="dcterms:W3CDTF">2002-11-27T20:57:28Z</dcterms:created>
  <dcterms:modified xsi:type="dcterms:W3CDTF">2016-09-23T10:29:15Z</dcterms:modified>
</cp:coreProperties>
</file>